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50" windowWidth="23895" windowHeight="9720" activeTab="1"/>
  </bookViews>
  <sheets>
    <sheet name="FY 19 Budget" sheetId="5" r:id="rId1"/>
    <sheet name="Details By Department" sheetId="15" r:id="rId2"/>
    <sheet name="022818 Orig Details" sheetId="13" state="hidden" r:id="rId3"/>
    <sheet name="LHA and Big CEA" sheetId="2" state="hidden" r:id="rId4"/>
    <sheet name="Trial Balance 10192015" sheetId="3" state="hidden" r:id="rId5"/>
  </sheets>
  <externalReferences>
    <externalReference r:id="rId6"/>
  </externalReferences>
  <definedNames>
    <definedName name="_xlnm.Print_Area" localSheetId="0">'FY 19 Budget'!$A$1:$L$46</definedName>
    <definedName name="_xlnm.Print_Area" localSheetId="3">'LHA and Big CEA'!$A$1:$V$14</definedName>
  </definedNames>
  <calcPr calcId="162913"/>
</workbook>
</file>

<file path=xl/calcChain.xml><?xml version="1.0" encoding="utf-8"?>
<calcChain xmlns="http://schemas.openxmlformats.org/spreadsheetml/2006/main">
  <c r="V23" i="15" l="1"/>
  <c r="V24" i="15"/>
  <c r="V25" i="15"/>
  <c r="V26" i="15"/>
  <c r="V27" i="15"/>
  <c r="V28" i="15"/>
  <c r="V29" i="15"/>
  <c r="V30" i="15"/>
  <c r="V31" i="15"/>
  <c r="V32" i="15"/>
  <c r="V7" i="15"/>
  <c r="V8" i="15"/>
  <c r="V9" i="15"/>
  <c r="V10" i="15"/>
  <c r="V11" i="15"/>
  <c r="V12" i="15"/>
  <c r="V13" i="15"/>
  <c r="V14" i="15"/>
  <c r="V15" i="15"/>
  <c r="V16" i="15"/>
  <c r="V17" i="15"/>
  <c r="V18" i="15"/>
  <c r="V37" i="15" l="1"/>
  <c r="AE33" i="15"/>
  <c r="AD33" i="15"/>
  <c r="AD7" i="15" s="1"/>
  <c r="AF7" i="15" s="1"/>
  <c r="AC33" i="15"/>
  <c r="AC10" i="15" s="1"/>
  <c r="AC19" i="15" s="1"/>
  <c r="AC35" i="15" s="1"/>
  <c r="AB33" i="15"/>
  <c r="AA33" i="15"/>
  <c r="AA12" i="15" s="1"/>
  <c r="Z33" i="15"/>
  <c r="Z11" i="15" s="1"/>
  <c r="Z19" i="15" s="1"/>
  <c r="Z35" i="15" s="1"/>
  <c r="Y33" i="15"/>
  <c r="Y18" i="15" s="1"/>
  <c r="X33" i="15"/>
  <c r="X9" i="15" s="1"/>
  <c r="X19" i="15" s="1"/>
  <c r="X35" i="15" s="1"/>
  <c r="P33" i="15"/>
  <c r="P39" i="15" s="1"/>
  <c r="H33" i="15"/>
  <c r="H39" i="15" s="1"/>
  <c r="AF32" i="15"/>
  <c r="AF29" i="15"/>
  <c r="AF28" i="15"/>
  <c r="AF27" i="15"/>
  <c r="AF26" i="15"/>
  <c r="AF25" i="15"/>
  <c r="AF24" i="15"/>
  <c r="AF23" i="15"/>
  <c r="U33" i="15"/>
  <c r="U39" i="15" s="1"/>
  <c r="Q33" i="15"/>
  <c r="Q39" i="15" s="1"/>
  <c r="M33" i="15"/>
  <c r="M39" i="15" s="1"/>
  <c r="I33" i="15"/>
  <c r="I39" i="15" s="1"/>
  <c r="E33" i="15"/>
  <c r="E39" i="15" s="1"/>
  <c r="AF22" i="15"/>
  <c r="T33" i="15"/>
  <c r="T39" i="15" s="1"/>
  <c r="S33" i="15"/>
  <c r="S39" i="15" s="1"/>
  <c r="R33" i="15"/>
  <c r="R39" i="15" s="1"/>
  <c r="O33" i="15"/>
  <c r="O39" i="15" s="1"/>
  <c r="N33" i="15"/>
  <c r="N39" i="15" s="1"/>
  <c r="L33" i="15"/>
  <c r="L39" i="15" s="1"/>
  <c r="K33" i="15"/>
  <c r="K39" i="15" s="1"/>
  <c r="J33" i="15"/>
  <c r="J39" i="15" s="1"/>
  <c r="G33" i="15"/>
  <c r="G39" i="15" s="1"/>
  <c r="F33" i="15"/>
  <c r="F39" i="15" s="1"/>
  <c r="D33" i="15"/>
  <c r="D39" i="15" s="1"/>
  <c r="V22" i="15"/>
  <c r="AB19" i="15"/>
  <c r="AE16" i="15"/>
  <c r="AF16" i="15" s="1"/>
  <c r="AE15" i="15"/>
  <c r="AF15" i="15" s="1"/>
  <c r="AE14" i="15"/>
  <c r="AF14" i="15" s="1"/>
  <c r="AE13" i="15"/>
  <c r="AF13" i="15" s="1"/>
  <c r="M19" i="15"/>
  <c r="AD8" i="15"/>
  <c r="AF8" i="15" s="1"/>
  <c r="AF6" i="15"/>
  <c r="U19" i="15"/>
  <c r="U35" i="15" s="1"/>
  <c r="R19" i="15"/>
  <c r="Q19" i="15"/>
  <c r="P19" i="15"/>
  <c r="N19" i="15"/>
  <c r="L19" i="15"/>
  <c r="K19" i="15"/>
  <c r="J19" i="15"/>
  <c r="I19" i="15"/>
  <c r="G19" i="15"/>
  <c r="O19" i="15" l="1"/>
  <c r="O35" i="15" s="1"/>
  <c r="K35" i="15"/>
  <c r="F19" i="15"/>
  <c r="F35" i="15" s="1"/>
  <c r="D19" i="15"/>
  <c r="D35" i="15" s="1"/>
  <c r="H19" i="15"/>
  <c r="H35" i="15" s="1"/>
  <c r="P35" i="15"/>
  <c r="L35" i="15"/>
  <c r="AF9" i="15"/>
  <c r="AF12" i="15"/>
  <c r="AA19" i="15"/>
  <c r="AA35" i="15" s="1"/>
  <c r="AF33" i="15"/>
  <c r="B33" i="15"/>
  <c r="B19" i="15"/>
  <c r="B35" i="15" s="1"/>
  <c r="AB35" i="15"/>
  <c r="M35" i="15"/>
  <c r="E19" i="15"/>
  <c r="E35" i="15" s="1"/>
  <c r="N35" i="15"/>
  <c r="G35" i="15"/>
  <c r="I35" i="15"/>
  <c r="Q35" i="15"/>
  <c r="V33" i="15"/>
  <c r="V39" i="15" s="1"/>
  <c r="J35" i="15"/>
  <c r="R35" i="15"/>
  <c r="Y19" i="15"/>
  <c r="Y35" i="15" s="1"/>
  <c r="AF18" i="15"/>
  <c r="AF10" i="15"/>
  <c r="AF11" i="15"/>
  <c r="AD19" i="15"/>
  <c r="AD35" i="15" s="1"/>
  <c r="C33" i="15"/>
  <c r="C39" i="15" s="1"/>
  <c r="AE19" i="15"/>
  <c r="AE35" i="15" s="1"/>
  <c r="C19" i="15" l="1"/>
  <c r="C35" i="15" s="1"/>
  <c r="V6" i="15"/>
  <c r="T19" i="15"/>
  <c r="T35" i="15" s="1"/>
  <c r="S19" i="15"/>
  <c r="S35" i="15" s="1"/>
  <c r="AF19" i="15"/>
  <c r="AF35" i="15" s="1"/>
  <c r="V19" i="15" l="1"/>
  <c r="V35" i="15" s="1"/>
  <c r="G33" i="13"/>
  <c r="G21" i="13"/>
  <c r="J38" i="5" l="1"/>
  <c r="L38" i="5" l="1"/>
  <c r="L23" i="5"/>
  <c r="L41" i="5" l="1"/>
  <c r="L45" i="5" s="1"/>
  <c r="F43" i="5"/>
  <c r="H43" i="5" s="1"/>
  <c r="F31" i="5"/>
  <c r="H31" i="5" s="1"/>
  <c r="D31" i="5"/>
  <c r="F32" i="5"/>
  <c r="H32" i="5" s="1"/>
  <c r="D32" i="5"/>
  <c r="F33" i="5"/>
  <c r="H33" i="5" s="1"/>
  <c r="D33" i="5"/>
  <c r="F30" i="5"/>
  <c r="H30" i="5" s="1"/>
  <c r="D30" i="5"/>
  <c r="F28" i="5"/>
  <c r="H28" i="5" s="1"/>
  <c r="D28" i="5"/>
  <c r="F36" i="5"/>
  <c r="H36" i="5" s="1"/>
  <c r="D36" i="5"/>
  <c r="F27" i="5"/>
  <c r="H27" i="5" s="1"/>
  <c r="D27" i="5"/>
  <c r="F29" i="5"/>
  <c r="H29" i="5" s="1"/>
  <c r="D29" i="5"/>
  <c r="F26" i="5"/>
  <c r="D26" i="5"/>
  <c r="J23" i="5"/>
  <c r="J41" i="5" s="1"/>
  <c r="F12" i="5"/>
  <c r="H12" i="5" s="1"/>
  <c r="D12" i="5"/>
  <c r="F11" i="5"/>
  <c r="H11" i="5" s="1"/>
  <c r="D11" i="5"/>
  <c r="F15" i="5"/>
  <c r="H15" i="5" s="1"/>
  <c r="D15" i="5"/>
  <c r="F17" i="5"/>
  <c r="H17" i="5" s="1"/>
  <c r="D17" i="5"/>
  <c r="F18" i="5"/>
  <c r="H18" i="5" s="1"/>
  <c r="D18" i="5"/>
  <c r="F16" i="5"/>
  <c r="H16" i="5" s="1"/>
  <c r="D16" i="5"/>
  <c r="F13" i="5"/>
  <c r="H13" i="5" s="1"/>
  <c r="D13" i="5"/>
  <c r="F20" i="5"/>
  <c r="H20" i="5" s="1"/>
  <c r="D20" i="5"/>
  <c r="F19" i="5"/>
  <c r="H19" i="5" s="1"/>
  <c r="D19" i="5"/>
  <c r="F8" i="5"/>
  <c r="H8" i="5" s="1"/>
  <c r="H23" i="5" s="1"/>
  <c r="D8" i="5"/>
  <c r="D23" i="5" s="1"/>
  <c r="C8" i="5"/>
  <c r="D7" i="5"/>
  <c r="F38" i="5" l="1"/>
  <c r="J45" i="5"/>
  <c r="D38" i="5"/>
  <c r="D41" i="5" s="1"/>
  <c r="D45" i="5" s="1"/>
  <c r="F23" i="5"/>
  <c r="H26" i="5"/>
  <c r="H38" i="5" s="1"/>
  <c r="H41" i="5" s="1"/>
  <c r="H45" i="5" s="1"/>
  <c r="F41" i="5" l="1"/>
  <c r="F45" i="5" s="1"/>
  <c r="T14" i="2" l="1"/>
  <c r="T4" i="2" l="1"/>
  <c r="T8" i="2" l="1"/>
  <c r="T6" i="2" l="1"/>
  <c r="T7" i="2" l="1"/>
  <c r="T5" i="2" l="1"/>
  <c r="T10" i="2" l="1"/>
</calcChain>
</file>

<file path=xl/comments1.xml><?xml version="1.0" encoding="utf-8"?>
<comments xmlns="http://schemas.openxmlformats.org/spreadsheetml/2006/main">
  <authors>
    <author>Jatis Harrington</author>
  </authors>
  <commentList>
    <comment ref="G21" authorId="0">
      <text>
        <r>
          <rPr>
            <b/>
            <sz val="9"/>
            <color indexed="81"/>
            <rFont val="Tahoma"/>
            <family val="2"/>
          </rPr>
          <t>Jatis Harrington:</t>
        </r>
        <r>
          <rPr>
            <sz val="9"/>
            <color indexed="81"/>
            <rFont val="Tahoma"/>
            <family val="2"/>
          </rPr>
          <t xml:space="preserve">
Came over too high from ACCPAC????</t>
        </r>
      </text>
    </comment>
  </commentList>
</comments>
</file>

<file path=xl/comments2.xml><?xml version="1.0" encoding="utf-8"?>
<comments xmlns="http://schemas.openxmlformats.org/spreadsheetml/2006/main">
  <authors>
    <author>Kip Anderson</author>
  </authors>
  <commentList>
    <comment ref="N4" authorId="0">
      <text>
        <r>
          <rPr>
            <b/>
            <sz val="9"/>
            <color indexed="81"/>
            <rFont val="Tahoma"/>
            <family val="2"/>
          </rPr>
          <t>Kip Anderson:</t>
        </r>
        <r>
          <rPr>
            <sz val="9"/>
            <color indexed="81"/>
            <rFont val="Tahoma"/>
            <family val="2"/>
          </rPr>
          <t xml:space="preserve">
Estimated based upon 5,784.14 times 47%</t>
        </r>
      </text>
    </comment>
    <comment ref="P4" authorId="0">
      <text>
        <r>
          <rPr>
            <b/>
            <sz val="9"/>
            <color indexed="81"/>
            <rFont val="Tahoma"/>
            <family val="2"/>
          </rPr>
          <t>Kip Anderson:</t>
        </r>
        <r>
          <rPr>
            <sz val="9"/>
            <color indexed="81"/>
            <rFont val="Tahoma"/>
            <family val="2"/>
          </rPr>
          <t xml:space="preserve">
Estimated</t>
        </r>
      </text>
    </comment>
    <comment ref="P5" authorId="0">
      <text>
        <r>
          <rPr>
            <b/>
            <sz val="9"/>
            <color indexed="81"/>
            <rFont val="Tahoma"/>
            <family val="2"/>
          </rPr>
          <t>Kip Anderson: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  <comment ref="P6" authorId="0">
      <text>
        <r>
          <rPr>
            <b/>
            <sz val="9"/>
            <color indexed="81"/>
            <rFont val="Tahoma"/>
            <family val="2"/>
          </rPr>
          <t>Kip Anderson:</t>
        </r>
        <r>
          <rPr>
            <sz val="9"/>
            <color indexed="81"/>
            <rFont val="Tahoma"/>
            <family val="2"/>
          </rPr>
          <t xml:space="preserve">
2nd Qtr Accrual</t>
        </r>
      </text>
    </comment>
    <comment ref="P14" authorId="0">
      <text>
        <r>
          <rPr>
            <b/>
            <sz val="9"/>
            <color indexed="81"/>
            <rFont val="Tahoma"/>
            <family val="2"/>
          </rPr>
          <t>Kip Anderson: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</commentList>
</comments>
</file>

<file path=xl/sharedStrings.xml><?xml version="1.0" encoding="utf-8"?>
<sst xmlns="http://schemas.openxmlformats.org/spreadsheetml/2006/main" count="3588" uniqueCount="3485">
  <si>
    <t>PROJECTED</t>
  </si>
  <si>
    <t>FY 11/12</t>
  </si>
  <si>
    <t>FY 10/11</t>
  </si>
  <si>
    <t>ACTUAL</t>
  </si>
  <si>
    <r>
      <t>(UNDER)/</t>
    </r>
    <r>
      <rPr>
        <b/>
        <sz val="10"/>
        <rFont val="Arial"/>
        <family val="2"/>
      </rPr>
      <t>OVER</t>
    </r>
  </si>
  <si>
    <t>Operating Revenue</t>
  </si>
  <si>
    <t>BUDGET</t>
  </si>
  <si>
    <t>YEAR END</t>
  </si>
  <si>
    <t>Investment/Interest Income</t>
  </si>
  <si>
    <t>Multi Family LIHTC Fees, M2M &amp; Risk Sharing</t>
  </si>
  <si>
    <t>Multi Family Issuer Fees and MF MRB Application Fees</t>
  </si>
  <si>
    <t>Energy Programs (LIHEAP &amp; WAP)</t>
  </si>
  <si>
    <t>Total Operating Revenue</t>
  </si>
  <si>
    <t>Operating Expenses</t>
  </si>
  <si>
    <t xml:space="preserve"> Human Resources</t>
  </si>
  <si>
    <t xml:space="preserve"> Travel &amp; Training</t>
  </si>
  <si>
    <t xml:space="preserve"> Operating Services</t>
  </si>
  <si>
    <t xml:space="preserve"> Building Bond Interest</t>
  </si>
  <si>
    <t xml:space="preserve"> Supplies</t>
  </si>
  <si>
    <t xml:space="preserve"> Auditing</t>
  </si>
  <si>
    <t xml:space="preserve"> Professional Services</t>
  </si>
  <si>
    <t>Total Operating Expenses</t>
  </si>
  <si>
    <t>Excess Revenue Over Expenses From Operations</t>
  </si>
  <si>
    <t>Capital Expenditures</t>
  </si>
  <si>
    <t>Net Excess Revenue Over Expenses</t>
  </si>
  <si>
    <t xml:space="preserve"> Building Expenses</t>
  </si>
  <si>
    <t>STARS admin</t>
  </si>
  <si>
    <t>ESG Admin</t>
  </si>
  <si>
    <t>July</t>
  </si>
  <si>
    <t>August</t>
  </si>
  <si>
    <t>LHA</t>
  </si>
  <si>
    <t>Sept</t>
  </si>
  <si>
    <t>Oct</t>
  </si>
  <si>
    <t>Total</t>
  </si>
  <si>
    <t>Annualized</t>
  </si>
  <si>
    <t>Section 811</t>
  </si>
  <si>
    <t>Section 8 Voucher</t>
  </si>
  <si>
    <t>Shelter + Care</t>
  </si>
  <si>
    <t>TOTAL</t>
  </si>
  <si>
    <t>Sustainable</t>
  </si>
  <si>
    <t>BIG CEA</t>
  </si>
  <si>
    <t>Miscellaneous Income</t>
  </si>
  <si>
    <t>Louisiana Housing Corporation</t>
  </si>
  <si>
    <t>Page 1</t>
  </si>
  <si>
    <t>Report  (GLTRLR1)</t>
  </si>
  <si>
    <t>Trial Balance as of 10/31/2015</t>
  </si>
  <si>
    <t>In Functional Currency</t>
  </si>
  <si>
    <t>Sort By</t>
  </si>
  <si>
    <t>[Account No.]</t>
  </si>
  <si>
    <t>Include Accounts With No Activity</t>
  </si>
  <si>
    <t>[No]</t>
  </si>
  <si>
    <t>For Year-Period</t>
  </si>
  <si>
    <t>[2016 - 04]</t>
  </si>
  <si>
    <t xml:space="preserve">From  </t>
  </si>
  <si>
    <t>Account No.</t>
  </si>
  <si>
    <t>[40000]  To  [4905]</t>
  </si>
  <si>
    <t>From</t>
  </si>
  <si>
    <t>Account Group</t>
  </si>
  <si>
    <t>[ ]  To  [ZZZZZZZZZZZZ]</t>
  </si>
  <si>
    <t>Use Rolled Up Amounts</t>
  </si>
  <si>
    <t xml:space="preserve">Account Number                                        </t>
  </si>
  <si>
    <t xml:space="preserve">Description                                                         </t>
  </si>
  <si>
    <t>Debits</t>
  </si>
  <si>
    <t>Credits</t>
  </si>
  <si>
    <t>4010*040*035*257</t>
  </si>
  <si>
    <t>Interest Income - Chase - LA Housing Trust Fund</t>
  </si>
  <si>
    <t>4010*040*130*261</t>
  </si>
  <si>
    <t>Interest Income - Chase - Petroleum Violations Fund</t>
  </si>
  <si>
    <t>4010*040*175*075</t>
  </si>
  <si>
    <t>Interest Income - Chase - NSP Program</t>
  </si>
  <si>
    <t>4010*040*180*055</t>
  </si>
  <si>
    <t>Interest Income - Chase - ARRA TCAP</t>
  </si>
  <si>
    <t>4010*040*535*000</t>
  </si>
  <si>
    <t>Interest Income - SF Tax Credit Advance Program</t>
  </si>
  <si>
    <t>4040*040</t>
  </si>
  <si>
    <t>Interest Income - Elderly 202 Pgms Collateral/Debt Service</t>
  </si>
  <si>
    <t>4040*040*090*267</t>
  </si>
  <si>
    <t>Interest Income - Whitney - Risk-Sharing Notes - Gen Fund</t>
  </si>
  <si>
    <t>4040*040*110*294</t>
  </si>
  <si>
    <t>Interest Income - Whitney - ShTm Investments - SF MRB Transf</t>
  </si>
  <si>
    <t>4040*040*110*313</t>
  </si>
  <si>
    <t>Interest Income - Whitney - ShTm Investments - SF Warehouse</t>
  </si>
  <si>
    <t>4040*040*150*273</t>
  </si>
  <si>
    <t>Interest Income - Whitney - ShTm Investments - HUD Dispositi</t>
  </si>
  <si>
    <t>4045*005*000*266</t>
  </si>
  <si>
    <t>Interest Income - Whitney - Fixed Inc Investments - Gen Fund</t>
  </si>
  <si>
    <t>4045*005*000*295</t>
  </si>
  <si>
    <t>Interest Income -Whitney Bank - 2010 Building Bonds</t>
  </si>
  <si>
    <t>4045*040*000*322</t>
  </si>
  <si>
    <t>Interest Income - Whitney - Fixed Inc Investments - Workforc</t>
  </si>
  <si>
    <t>4045*040*090*267</t>
  </si>
  <si>
    <t>4045*040*110*294</t>
  </si>
  <si>
    <t>Interest Income - Whitney - Fixed Inc Investments - SF MRB T</t>
  </si>
  <si>
    <t>4045*040*150*273</t>
  </si>
  <si>
    <t>Interest Income - Whitney - Fixed Inc Investments - HUD Disp</t>
  </si>
  <si>
    <t>4049*000*250</t>
  </si>
  <si>
    <t>FMV - Unrealized P&amp;L - Investments - Restricted</t>
  </si>
  <si>
    <t>4049*000*255</t>
  </si>
  <si>
    <t>FMV - Unrealized P&amp;L - Investments - Unrestricted</t>
  </si>
  <si>
    <t>4049*000*260</t>
  </si>
  <si>
    <t>FMV - Unrealized P&amp;L - Investments - Workforce Development</t>
  </si>
  <si>
    <t>4100*040*025*445*0000*035</t>
  </si>
  <si>
    <t>Interest Income - Mtg Loan - HOME - MF - HUD</t>
  </si>
  <si>
    <t>4100*040*050*445</t>
  </si>
  <si>
    <t>Interest Income - Mtg Loan - TCAP - MF - HUD</t>
  </si>
  <si>
    <t>4100*040*580*420</t>
  </si>
  <si>
    <t>Interest Income - Mtg Loan - LIHTC Piggyback Katr/Rita - OCD</t>
  </si>
  <si>
    <t>4110*040*040*435</t>
  </si>
  <si>
    <t>Administrative Fees - LIHEAP - DHHS</t>
  </si>
  <si>
    <t>4110*040*080*420</t>
  </si>
  <si>
    <t>Administrative Fees - NRPP - OCD</t>
  </si>
  <si>
    <t>4110*040*111*420</t>
  </si>
  <si>
    <t>Administrative Fees - Katrina/Rita - OCD Overall CEA</t>
  </si>
  <si>
    <t>4110*040*113*420</t>
  </si>
  <si>
    <t>Administrative Fees - Gustav/Ike - OCD Overall CEA</t>
  </si>
  <si>
    <t>4110*040*116*445</t>
  </si>
  <si>
    <t>Administrative Fees - ESG</t>
  </si>
  <si>
    <t>4110*040*135*440</t>
  </si>
  <si>
    <t>Administrative Fees - Reg Weatherization - DOE</t>
  </si>
  <si>
    <t>4110*040*148*420</t>
  </si>
  <si>
    <t>Administrative Fees - Isaac - OCD Overall CEA</t>
  </si>
  <si>
    <t>4110*045*100*445</t>
  </si>
  <si>
    <t>Administrative Fees - S8 Voucher - HUD</t>
  </si>
  <si>
    <t>4110*045*105*445</t>
  </si>
  <si>
    <t>Administrative Fees - S811 TBRA - HUD</t>
  </si>
  <si>
    <t>4110*045*120*445</t>
  </si>
  <si>
    <t>Administrative Fees - Shelter Plus Care - HUD</t>
  </si>
  <si>
    <t>4110*045*146*420</t>
  </si>
  <si>
    <t>Administrative Fees/Proj Del - CEA -Contaminated Drywall</t>
  </si>
  <si>
    <t>4120*040*045*000</t>
  </si>
  <si>
    <t>Allocation/Award Fees - LIHTC - Recipients</t>
  </si>
  <si>
    <t>4130*040*045*000</t>
  </si>
  <si>
    <t>Analysis - LIHTC - Recipients</t>
  </si>
  <si>
    <t>4140*040*025*000</t>
  </si>
  <si>
    <t>Application - HOME - Recipients</t>
  </si>
  <si>
    <t>4140*040*045*000</t>
  </si>
  <si>
    <t>Application - LIHTC - Recipients</t>
  </si>
  <si>
    <t>4140*040*065*000</t>
  </si>
  <si>
    <t>Application - MF Mortgage Revenue Bonds - Recipients</t>
  </si>
  <si>
    <t>4145*040*025*000</t>
  </si>
  <si>
    <t>Market Study - HOME - Recipients</t>
  </si>
  <si>
    <t>4145*040*045*000</t>
  </si>
  <si>
    <t>Market Study - LIHTC - Recipients</t>
  </si>
  <si>
    <t>4150*040*045*000</t>
  </si>
  <si>
    <t>Compliance - LIHTC - Recipients</t>
  </si>
  <si>
    <t>4160*040*095*445*141</t>
  </si>
  <si>
    <t>S8CA - IBPS - Processing Rental Adjustments</t>
  </si>
  <si>
    <t>4160*040*095*445*142</t>
  </si>
  <si>
    <t>S8CA - IBPS - Review, Verify &amp; Authorize Mthly Sec 8 Voucher</t>
  </si>
  <si>
    <t>4160*040*095*445*143</t>
  </si>
  <si>
    <t>S8CA - IBPS - Life Threatening Health &amp; Safety Issues</t>
  </si>
  <si>
    <t>4160*040*095*445*144</t>
  </si>
  <si>
    <t>S8CA - IBPS -  Non-Life Threatening Health &amp; Safety Issues</t>
  </si>
  <si>
    <t>4160*040*095*445*145</t>
  </si>
  <si>
    <t>S8CA - IBPS - Renewals of Expiring Section 8 Contracts</t>
  </si>
  <si>
    <t>4160*040*095*445*146</t>
  </si>
  <si>
    <t>S8CA - IBPS - General Reporting Requirements</t>
  </si>
  <si>
    <t>4170*040*065*000</t>
  </si>
  <si>
    <t>Issuer Fees - Multi-Family Bond Deals</t>
  </si>
  <si>
    <t>4180*040*065*000</t>
  </si>
  <si>
    <t>Issuer Fees - Single Family Bond Deals</t>
  </si>
  <si>
    <t>4185*040*110*110</t>
  </si>
  <si>
    <t>Single Family Program Fees - Turnkey - In Lieu of Issuer Fee</t>
  </si>
  <si>
    <t>4190*040*045*000</t>
  </si>
  <si>
    <t>Placed in Service Fees - LIHTC - Recipients</t>
  </si>
  <si>
    <t>4210*040*065*000</t>
  </si>
  <si>
    <t>Sub-Layering Fees - LIHTC</t>
  </si>
  <si>
    <t>4260*040*070*430</t>
  </si>
  <si>
    <t>Other Drawdown - Neighborworks</t>
  </si>
  <si>
    <t>4500*005</t>
  </si>
  <si>
    <t>Total:</t>
  </si>
  <si>
    <t>Amount Out Of Balance:</t>
  </si>
  <si>
    <t>Net Income (Loss) for Accounts Listed:</t>
  </si>
  <si>
    <t>54 accounts printed</t>
  </si>
  <si>
    <t>Nov</t>
  </si>
  <si>
    <t>Dec</t>
  </si>
  <si>
    <t>Jan</t>
  </si>
  <si>
    <t>Feb</t>
  </si>
  <si>
    <t>HUD Disposition Program Income</t>
  </si>
  <si>
    <t>Section 8 Contract Administration</t>
  </si>
  <si>
    <t>Single Family Issuer / Bond Fees</t>
  </si>
  <si>
    <t>Louisiana Housing Corporation
Operating Budget Variance Report - By Budget Line Item Fiscal 2018 - thru Period 8</t>
  </si>
  <si>
    <t>Projected
Actual</t>
  </si>
  <si>
    <t>Projected Variance</t>
  </si>
  <si>
    <t>Operating Category</t>
  </si>
  <si>
    <t xml:space="preserve"> Actual</t>
  </si>
  <si>
    <t>Budget</t>
  </si>
  <si>
    <t>Variance</t>
  </si>
  <si>
    <t>Operating Revenues</t>
  </si>
  <si>
    <t>4150040045000</t>
  </si>
  <si>
    <t>Compliance Monitoring Fees</t>
  </si>
  <si>
    <t>4110040040435</t>
  </si>
  <si>
    <t>4110040135440</t>
  </si>
  <si>
    <t>4115040135440</t>
  </si>
  <si>
    <t>T&amp;TA Fees - LHC - Reg Weatherization - DOE</t>
  </si>
  <si>
    <t>Energy Program Administrative Fees</t>
  </si>
  <si>
    <t>4110040025445</t>
  </si>
  <si>
    <t>Administrative Fees - HOME - HUD</t>
  </si>
  <si>
    <t>4110040184445</t>
  </si>
  <si>
    <t>Administrative Fees - Nat'l Hsg Trust Fund - HUD</t>
  </si>
  <si>
    <t>4130040025000</t>
  </si>
  <si>
    <t>Analysis - HOME - Recipients</t>
  </si>
  <si>
    <t>4140040025000</t>
  </si>
  <si>
    <t>4145040025000</t>
  </si>
  <si>
    <t>4200040025000</t>
  </si>
  <si>
    <t>Program Income - SF Loan Pgm (PI) - HOME</t>
  </si>
  <si>
    <t>HOME/Natl Hsg Trust Fund Fees</t>
  </si>
  <si>
    <t>7050040150160</t>
  </si>
  <si>
    <t>HUD Disp - Net Income - Gaslight/Village de Jardin</t>
  </si>
  <si>
    <t>7050040150165</t>
  </si>
  <si>
    <t>HUD Disp - Net Income - Willowbrook</t>
  </si>
  <si>
    <t>4010005000265</t>
  </si>
  <si>
    <t>Interest Income - Federal Home Loan Bank Account</t>
  </si>
  <si>
    <t>4040040000322</t>
  </si>
  <si>
    <t>Interest Income - Whitney - ShTm Investments - Workforce Dev</t>
  </si>
  <si>
    <t>4040040110313</t>
  </si>
  <si>
    <t>4040040150273</t>
  </si>
  <si>
    <t>4045005000266</t>
  </si>
  <si>
    <t>4045005000295</t>
  </si>
  <si>
    <t>Interest Income - Whitney Bank - 2010 Building Bonds</t>
  </si>
  <si>
    <t>4045040000322</t>
  </si>
  <si>
    <t>4045040110313</t>
  </si>
  <si>
    <t>Interest Income - Whitney - RSTD - Single Family Warehouse</t>
  </si>
  <si>
    <t>4045040150273</t>
  </si>
  <si>
    <t>4110045100445</t>
  </si>
  <si>
    <t>4110045105445</t>
  </si>
  <si>
    <t>4110045146420</t>
  </si>
  <si>
    <t>4110045162445</t>
  </si>
  <si>
    <t>Administrative Fees - Continuum of Care - HUD</t>
  </si>
  <si>
    <t>4115045162445</t>
  </si>
  <si>
    <t>Project Delivery Fees - LHC - Continuum of Care - HUD</t>
  </si>
  <si>
    <t>LHA/Supportive Housing Pgms</t>
  </si>
  <si>
    <t>4110040167420</t>
  </si>
  <si>
    <t>Administrative Fees - 2016 Flood Sanction - Landlord - EBR</t>
  </si>
  <si>
    <t>4110040171420</t>
  </si>
  <si>
    <t>Administrative Fees - 2016 Flood Sanction - Developers - EBR</t>
  </si>
  <si>
    <t>4110045116445</t>
  </si>
  <si>
    <t>Administrative Fees - ESG - LHA</t>
  </si>
  <si>
    <t>4110045125445</t>
  </si>
  <si>
    <t>Administrative Fees - LHA - HOME TBRA</t>
  </si>
  <si>
    <t>4110045161445</t>
  </si>
  <si>
    <t>Administrative Fees - Continuum of Care - COC Planning Grant</t>
  </si>
  <si>
    <t>4110045163445</t>
  </si>
  <si>
    <t>Administrative Fees - Continuum of Care - RRH Grant -  HUD</t>
  </si>
  <si>
    <t>4110045189420</t>
  </si>
  <si>
    <t>Administrative Fees - Flood 2016 - LHA PSH - OCD CEA</t>
  </si>
  <si>
    <t>4110045191420</t>
  </si>
  <si>
    <t>Administrative Fees - Flood 2016 - LHA RR - Cont Drywall OCD</t>
  </si>
  <si>
    <t>4115040087420</t>
  </si>
  <si>
    <t>Program Delivery Fees - Katrina/Rita - Small Rental CEA</t>
  </si>
  <si>
    <t>4305167000000</t>
  </si>
  <si>
    <t>Rental Income - Quail Drive Facilities</t>
  </si>
  <si>
    <t>4305172550135</t>
  </si>
  <si>
    <t>Rental Income - Weatherization Training Center</t>
  </si>
  <si>
    <t>4500005</t>
  </si>
  <si>
    <t>4500010</t>
  </si>
  <si>
    <t>Miscellaneous Income - Administration</t>
  </si>
  <si>
    <t>4500025</t>
  </si>
  <si>
    <t>Miscellaneous Income - Human Resources</t>
  </si>
  <si>
    <t>4500110</t>
  </si>
  <si>
    <t>Miscellaneous Income - Single Family</t>
  </si>
  <si>
    <t>4500167</t>
  </si>
  <si>
    <t>Miscellaneous Income - Operations Admin</t>
  </si>
  <si>
    <t>4500180</t>
  </si>
  <si>
    <t>Miscellaneous Income - Rental Production</t>
  </si>
  <si>
    <t>4140040065000</t>
  </si>
  <si>
    <t>4170040065000</t>
  </si>
  <si>
    <t>Multi-Family Issuer &amp; MRB Fees</t>
  </si>
  <si>
    <t>4110040180420</t>
  </si>
  <si>
    <t>Administrative Fees - QAP Program Income - OCD</t>
  </si>
  <si>
    <t>4120040045000</t>
  </si>
  <si>
    <t>4130040045000</t>
  </si>
  <si>
    <t>4140040045000</t>
  </si>
  <si>
    <t>4145040045000</t>
  </si>
  <si>
    <t>4190040045000</t>
  </si>
  <si>
    <t>4210040065000</t>
  </si>
  <si>
    <t>Sub-Layering Fees - MRB/LIHTC</t>
  </si>
  <si>
    <t>Multi-Family LIHTC &amp; Risk Sharing Fees</t>
  </si>
  <si>
    <t>4160040095445141</t>
  </si>
  <si>
    <t>4160040095445142</t>
  </si>
  <si>
    <t>4160040095445143</t>
  </si>
  <si>
    <t>4160040095445144</t>
  </si>
  <si>
    <t>4160040095445145</t>
  </si>
  <si>
    <t>4160040095445146</t>
  </si>
  <si>
    <t>4160040095445147</t>
  </si>
  <si>
    <t>S8CA - IBPS - Management Occupancy Reviews</t>
  </si>
  <si>
    <t>Section 8 Contract Administration Fees</t>
  </si>
  <si>
    <t>4180040065000</t>
  </si>
  <si>
    <t>Single Family Bond Deal Income</t>
  </si>
  <si>
    <t>4110040140445</t>
  </si>
  <si>
    <t>Administrative Fees - HUD Counseling</t>
  </si>
  <si>
    <t>4120040110000</t>
  </si>
  <si>
    <t>Participation Fees - Single-Family MCC Pgm</t>
  </si>
  <si>
    <t>4150040110000</t>
  </si>
  <si>
    <t>Compliance - SF MCC Pgm - Recipients</t>
  </si>
  <si>
    <t>4185040110110</t>
  </si>
  <si>
    <t>Single Family Programs Fees</t>
  </si>
  <si>
    <t>4110040080420</t>
  </si>
  <si>
    <t>4110040085420</t>
  </si>
  <si>
    <t>Administrative Fees - Katrina/Rita - Small Rental CEA</t>
  </si>
  <si>
    <t>4110040111420</t>
  </si>
  <si>
    <t>4110040113420</t>
  </si>
  <si>
    <t>4110040148420</t>
  </si>
  <si>
    <t>4110040178420</t>
  </si>
  <si>
    <t>Administrative Fees - NRPP Isaac - OCD</t>
  </si>
  <si>
    <t>4110040181420</t>
  </si>
  <si>
    <t>Administrative Fees - NRPP Plaquemines Parish - OCD</t>
  </si>
  <si>
    <t>4110040196420</t>
  </si>
  <si>
    <t>Administrative Fees - 2016 Flood - Landlord Pgm - OCD</t>
  </si>
  <si>
    <t>4110040198420</t>
  </si>
  <si>
    <t>Administrative Fees - 2016 Flood - Multi-Family Pgm - OCD</t>
  </si>
  <si>
    <t>4110040200420</t>
  </si>
  <si>
    <t>Administrative Fees - Disaster Task Force - OCD</t>
  </si>
  <si>
    <t>4110045111420</t>
  </si>
  <si>
    <t>Administrative Fees - Katrina/Rita - OCD Overall CEA - LHA</t>
  </si>
  <si>
    <t>4110045112420</t>
  </si>
  <si>
    <t>Administrative Fees - Gustav/Ike - OCD Overall CEA - LHA</t>
  </si>
  <si>
    <t>4115040080420</t>
  </si>
  <si>
    <t>Project Delivery - K/R MP NRPP - OCD</t>
  </si>
  <si>
    <t>4115040178420</t>
  </si>
  <si>
    <t>Project Delivery - Isaac HRP - OCD</t>
  </si>
  <si>
    <t>4115040181420</t>
  </si>
  <si>
    <t>Project Delivery - K/R Plaq NRPP - OCD</t>
  </si>
  <si>
    <t>4115040187420</t>
  </si>
  <si>
    <t>Project Delivery - EBR '16 Flood Sanction - Developer - OCD</t>
  </si>
  <si>
    <t>4115040195420</t>
  </si>
  <si>
    <t>Project Delivery - 2016 Flood - Landlord - OCD</t>
  </si>
  <si>
    <t>4115040197420</t>
  </si>
  <si>
    <t>Project Delivery - 2016 Flood - Multi-Family - OCD</t>
  </si>
  <si>
    <t>4115040199420</t>
  </si>
  <si>
    <t>Project Delivery - EBR '16 Flood Sanction - Landlord - OCD</t>
  </si>
  <si>
    <t>Sustainable Housing</t>
  </si>
  <si>
    <t>Total Operating Revenues</t>
  </si>
  <si>
    <t>6400005065</t>
  </si>
  <si>
    <t>Auditing Expenses - MRB</t>
  </si>
  <si>
    <t>6400005100</t>
  </si>
  <si>
    <t>Auditing Expenses - LHA PBS8V</t>
  </si>
  <si>
    <t>6400005155</t>
  </si>
  <si>
    <t>Auditing Expenses - Mid-City Gdns</t>
  </si>
  <si>
    <t>6400005160</t>
  </si>
  <si>
    <t>Auditing Expenses - Village de Jardin</t>
  </si>
  <si>
    <t>6400005165</t>
  </si>
  <si>
    <t>Auditing Expenses - Willowbrook</t>
  </si>
  <si>
    <t>6400005205</t>
  </si>
  <si>
    <t>Auditing Expenses - Allocable</t>
  </si>
  <si>
    <t>6400030205</t>
  </si>
  <si>
    <t>Auditing Expenses - Audit - Allocable</t>
  </si>
  <si>
    <t>Auditing</t>
  </si>
  <si>
    <t>6320167000176325</t>
  </si>
  <si>
    <t>Building Maint - Misc Contract Labor - Village de Jardin</t>
  </si>
  <si>
    <t>6320167000182325</t>
  </si>
  <si>
    <t>Building Maint - Security - Village de Jardin</t>
  </si>
  <si>
    <t>6320167205162315</t>
  </si>
  <si>
    <t>Building Maint - Electrical - Quail Drive</t>
  </si>
  <si>
    <t>6320167205163305</t>
  </si>
  <si>
    <t>Building Maint - Plumbing - Industriplex</t>
  </si>
  <si>
    <t>6320167205163315</t>
  </si>
  <si>
    <t>Building Maint - Plumbing - Quail Drive</t>
  </si>
  <si>
    <t>6320167205164305</t>
  </si>
  <si>
    <t>Building Maint - HVAC - Industriplex</t>
  </si>
  <si>
    <t>6320167205164315</t>
  </si>
  <si>
    <t>Building Maint - HVAC - Quail Drive</t>
  </si>
  <si>
    <t>6320167205165</t>
  </si>
  <si>
    <t>Building Maint - Grounds</t>
  </si>
  <si>
    <t>6320167205165305</t>
  </si>
  <si>
    <t>Building Maint - Grounds - Industriplex</t>
  </si>
  <si>
    <t>6320167205165315</t>
  </si>
  <si>
    <t>Building Maint - Grounds - Quail Drive</t>
  </si>
  <si>
    <t>6320167205166305</t>
  </si>
  <si>
    <t>Building Maint - Jan Services - Industriplex</t>
  </si>
  <si>
    <t>6320167205166315</t>
  </si>
  <si>
    <t>Building Maint - Jan Services - Quail Drive</t>
  </si>
  <si>
    <t>6320167205167305</t>
  </si>
  <si>
    <t>Building Maint - Jan Supplies - Industriplex</t>
  </si>
  <si>
    <t>6320167205167310</t>
  </si>
  <si>
    <t>Building Maint - Jan Supplies - Mid-City</t>
  </si>
  <si>
    <t>6320167205167315</t>
  </si>
  <si>
    <t>Building Maint - Jan Supplies - Quail Drive</t>
  </si>
  <si>
    <t>6320167205168305</t>
  </si>
  <si>
    <t>Building Maint - Exterminating - Industriplex</t>
  </si>
  <si>
    <t>6320167205168315</t>
  </si>
  <si>
    <t>Building Maint - Exterminating - Quail Drive</t>
  </si>
  <si>
    <t>6320167205169315</t>
  </si>
  <si>
    <t>Building Maint - Elevator - Quail Drive</t>
  </si>
  <si>
    <t>6320167205170305</t>
  </si>
  <si>
    <t>Building Maint - Fire Safety - Industriplex</t>
  </si>
  <si>
    <t>6320167205170315</t>
  </si>
  <si>
    <t>Building Maint - Fire Safety - Quail Drive</t>
  </si>
  <si>
    <t>6320167205171305</t>
  </si>
  <si>
    <t>Building Maint - Lighting - Industriplex</t>
  </si>
  <si>
    <t>6320167205171315</t>
  </si>
  <si>
    <t>Building Maint - Lighting - Quail Drive</t>
  </si>
  <si>
    <t>6320167205172315</t>
  </si>
  <si>
    <t>Building Maint - Appliances - Quail Drive</t>
  </si>
  <si>
    <t>6320167205173315</t>
  </si>
  <si>
    <t>Building Maint - Locksmith - Quail Drive</t>
  </si>
  <si>
    <t>6320167205174315</t>
  </si>
  <si>
    <t>Building Maint - H2O Treatment - Quail Drive</t>
  </si>
  <si>
    <t>6320167205175305</t>
  </si>
  <si>
    <t>Building Maint - Windows &amp; Glass - Industriplex</t>
  </si>
  <si>
    <t>6320167205175315</t>
  </si>
  <si>
    <t>Building Maint - Windows &amp; Glass - Quail Drive</t>
  </si>
  <si>
    <t>6320167205177305</t>
  </si>
  <si>
    <t>Building Maint - Misc Exterior Exp - Industriplex</t>
  </si>
  <si>
    <t>6320167205177315</t>
  </si>
  <si>
    <t>Building Maint - Misc Exterior Exp - Quail Drive</t>
  </si>
  <si>
    <t>6320167205178305</t>
  </si>
  <si>
    <t>Building Maint - Misc Interior Exp - Industriplex</t>
  </si>
  <si>
    <t>6320167205178315</t>
  </si>
  <si>
    <t>Building Maint - Misc Interior Exp - Quail Drive</t>
  </si>
  <si>
    <t>6320167205179315</t>
  </si>
  <si>
    <t>Building Maint - Carpet &amp; Tile -  - Quail Drive</t>
  </si>
  <si>
    <t>6320167205182315</t>
  </si>
  <si>
    <t>Building Maint - Security - Quail Drive</t>
  </si>
  <si>
    <t>6340167205179305</t>
  </si>
  <si>
    <t>Utilities - Electricity - Industriplex</t>
  </si>
  <si>
    <t>6340167205179315</t>
  </si>
  <si>
    <t>Utilities - Electricity - Quail Drive</t>
  </si>
  <si>
    <t>6340167205180305</t>
  </si>
  <si>
    <t>Utilities - Water &amp; Sewer - Industriplex</t>
  </si>
  <si>
    <t>6340167205180315</t>
  </si>
  <si>
    <t>Utilities - Water &amp; Sewer - Quail Drive</t>
  </si>
  <si>
    <t>6340167205181305</t>
  </si>
  <si>
    <t>Utilities - Waste Removal - Industriplex</t>
  </si>
  <si>
    <t>6340167205181310</t>
  </si>
  <si>
    <t>Utilities - Waste Removal - Mid-City</t>
  </si>
  <si>
    <t>6340167205181315</t>
  </si>
  <si>
    <t>Utilities - Waste Removal - Quail Drive</t>
  </si>
  <si>
    <t>Building Expenses</t>
  </si>
  <si>
    <t>6112005010</t>
  </si>
  <si>
    <t>Regular Salaries - Accounting - CDBG SF Loan</t>
  </si>
  <si>
    <t>6112005025</t>
  </si>
  <si>
    <t>Regular Salaries - Accounting - HOME</t>
  </si>
  <si>
    <t>6112005035</t>
  </si>
  <si>
    <t>Regular Salaries - Accounting - LA Trust Fd</t>
  </si>
  <si>
    <t>6112005040</t>
  </si>
  <si>
    <t>Regular Salaries - Accounting - LIHEAP</t>
  </si>
  <si>
    <t>6112005045</t>
  </si>
  <si>
    <t>Regular Salaries - Accounting - LIHTC</t>
  </si>
  <si>
    <t>6112005050</t>
  </si>
  <si>
    <t>Regular Salaries - Accounting - ARRA TCAP</t>
  </si>
  <si>
    <t>6112005055</t>
  </si>
  <si>
    <t>Regular Salaries - Accounting - ARRA TCEX</t>
  </si>
  <si>
    <t>6112005060</t>
  </si>
  <si>
    <t>Regular Salaries - Accounting - M2M</t>
  </si>
  <si>
    <t>6112005065</t>
  </si>
  <si>
    <t>Regular Salaries - Accounting - MRB</t>
  </si>
  <si>
    <t>6112005070</t>
  </si>
  <si>
    <t>Regular Salaries - Accounting - NFMC</t>
  </si>
  <si>
    <t>6112005075</t>
  </si>
  <si>
    <t>Regular Salaries - Accounting - NSP</t>
  </si>
  <si>
    <t>6112005080</t>
  </si>
  <si>
    <t>Regular Salaries - Accounting - NRPP</t>
  </si>
  <si>
    <t>6112005085</t>
  </si>
  <si>
    <t>Regular Salaries - Accounting - Kat/Rita Small Rental</t>
  </si>
  <si>
    <t>6112005090</t>
  </si>
  <si>
    <t>Regular Salaries - Accounting - Risk Sharing</t>
  </si>
  <si>
    <t>6112005095</t>
  </si>
  <si>
    <t>Regular Salaries - Accounting - S8CA</t>
  </si>
  <si>
    <t>6112005100</t>
  </si>
  <si>
    <t>Regular Salaries - Accounting - LHA PBS8V</t>
  </si>
  <si>
    <t>6112005105</t>
  </si>
  <si>
    <t>Regular Salaries - Accounting - S811 Supp Hsg</t>
  </si>
  <si>
    <t>6112005111</t>
  </si>
  <si>
    <t>Regular Salaries - Accounting - Kat/Rita Homelessness Suppor</t>
  </si>
  <si>
    <t>6112005112</t>
  </si>
  <si>
    <t>Regular Salaries - Accounting - Gust/Ike Par Alloc/Homelessn</t>
  </si>
  <si>
    <t>6112005113</t>
  </si>
  <si>
    <t>Regular Salaries - Accounting - Gust/Ike Pub/Supportive Hsg</t>
  </si>
  <si>
    <t>6112005116</t>
  </si>
  <si>
    <t>Regular Salaries - Accounting - ESG</t>
  </si>
  <si>
    <t>6112005118</t>
  </si>
  <si>
    <t>Regular Salaries - Accounting - Gust/Ike Par Alloc Hsg</t>
  </si>
  <si>
    <t>6112005119</t>
  </si>
  <si>
    <t>Regular Salaries - Accounting - Gust/Ike State Aff Rental Pg</t>
  </si>
  <si>
    <t>6112005120</t>
  </si>
  <si>
    <t>Regular Salaries - Accounting - LHA Shelter + Care</t>
  </si>
  <si>
    <t>6112005121</t>
  </si>
  <si>
    <t>Regular Salaries - Accounting - Gust/Ike Par Afford Rental P</t>
  </si>
  <si>
    <t>6112005122</t>
  </si>
  <si>
    <t>Regular Salaries - Accounting - Gust/Ike Piggyback Pgm</t>
  </si>
  <si>
    <t>6112005123</t>
  </si>
  <si>
    <t>Regular Salaries - Accounting - Katr/Rita Supp Hsg Svcs Pgm</t>
  </si>
  <si>
    <t>6112005124</t>
  </si>
  <si>
    <t>Regular Salaries - Accounting - Katr/Rita LIHTC Piggyback</t>
  </si>
  <si>
    <t>6112005125</t>
  </si>
  <si>
    <t>Regular Salaries - Accounting - LHA - HOME TBRA</t>
  </si>
  <si>
    <t>6112005135</t>
  </si>
  <si>
    <t>Regular Salaries - Accounting - WAP</t>
  </si>
  <si>
    <t>6112005138</t>
  </si>
  <si>
    <t>Regular Salaries - Accounting - LIHEAP Client Education</t>
  </si>
  <si>
    <t>6112005140</t>
  </si>
  <si>
    <t>Regular Salaries - Accounting - Homebuyer Counseling Pgm</t>
  </si>
  <si>
    <t>6112005144</t>
  </si>
  <si>
    <t>Regular Salaries - Accounting - Homebuyer Education (Classes</t>
  </si>
  <si>
    <t>6112005146</t>
  </si>
  <si>
    <t>Regular Salaries - Accounting - CDBG Contam Drywall</t>
  </si>
  <si>
    <t>6112005148</t>
  </si>
  <si>
    <t>Regular Salaries - Accounting - CDBG Isaac Hazard Mitigation</t>
  </si>
  <si>
    <t>6112005154</t>
  </si>
  <si>
    <t>Regular Salaries - Accounting - Isaac Plaq Hmowner Asst</t>
  </si>
  <si>
    <t>6112005155</t>
  </si>
  <si>
    <t>Regular Salaries - Accounting - Mid-City Gdns</t>
  </si>
  <si>
    <t>6112005158</t>
  </si>
  <si>
    <t>Regular Salaries - Accounting - Isaac St. John Hmbuyer Asst</t>
  </si>
  <si>
    <t>6112005160</t>
  </si>
  <si>
    <t>Regular Salaries - Accounting - Village de Jardin</t>
  </si>
  <si>
    <t>6112005162</t>
  </si>
  <si>
    <t>Regular Salaries - Accounting - Continuum of Care PD</t>
  </si>
  <si>
    <t>6112005165</t>
  </si>
  <si>
    <t>Regular Salaries - Accounting - Willowbrook</t>
  </si>
  <si>
    <t>6112005167</t>
  </si>
  <si>
    <t>Regular Salaries - Accounting - 2016 EBR Fld Landlord Admin</t>
  </si>
  <si>
    <t>6112005171</t>
  </si>
  <si>
    <t>Regular Salaries - Accounting - 2016 EBR Fld Developers Admi</t>
  </si>
  <si>
    <t>6112005174</t>
  </si>
  <si>
    <t>Regular Salaries - Accounting - Kat/Rit STARS Drywall Proj D</t>
  </si>
  <si>
    <t>6112005178</t>
  </si>
  <si>
    <t>Regular Salaries - Accounting - Isaac Homeowner Rehab</t>
  </si>
  <si>
    <t>6112005180</t>
  </si>
  <si>
    <t>Regular Salaries - Accounting - CDBG QAP Program Income</t>
  </si>
  <si>
    <t>6112005181</t>
  </si>
  <si>
    <t>Regular Salaries - Accounting - Kat/Rita NRPP - Plaquemines</t>
  </si>
  <si>
    <t>6112005184</t>
  </si>
  <si>
    <t>Regular Salaries - Accounting - Nat'l Hsg Trust Fd</t>
  </si>
  <si>
    <t>6112005187</t>
  </si>
  <si>
    <t>Regular Salaries - Accounting - EBR Aug16 Flood Sanction - D</t>
  </si>
  <si>
    <t>6112005188</t>
  </si>
  <si>
    <t>Regular Salaries - Accounting - Continuum of Care ADM</t>
  </si>
  <si>
    <t>6112005191</t>
  </si>
  <si>
    <t>Regular Salaries - Accounting - CDBG 2016 Flood - RR Cont Dr</t>
  </si>
  <si>
    <t>6112005193</t>
  </si>
  <si>
    <t>6112005196</t>
  </si>
  <si>
    <t>Regular Salaries - Accounting - CDBG 2016 Flood - Landlord A</t>
  </si>
  <si>
    <t>6112005198</t>
  </si>
  <si>
    <t>Regular Salaries - Accounting - CDBG 2016 Flood - Multi-Fami</t>
  </si>
  <si>
    <t>6112005199</t>
  </si>
  <si>
    <t>Regular Salaries - Accounting - EBR Aug16 Flood Sanction - L</t>
  </si>
  <si>
    <t>6112005200</t>
  </si>
  <si>
    <t>Regular Salaries - Accounting - Disaster Recovery</t>
  </si>
  <si>
    <t>6112005205</t>
  </si>
  <si>
    <t>Regular Salaries - Accounting - Allocable</t>
  </si>
  <si>
    <t>6112005243</t>
  </si>
  <si>
    <t>Regular Salaries - PTO - Accounting - Allocable</t>
  </si>
  <si>
    <t>6112010000</t>
  </si>
  <si>
    <t>Regular Salaries - Executive Staff - Unallocable</t>
  </si>
  <si>
    <t>6112010025</t>
  </si>
  <si>
    <t>Regular Salaries - Executive Staff - HOME</t>
  </si>
  <si>
    <t>6112010035</t>
  </si>
  <si>
    <t>Regular Salaries - Executive Staff - LA Trust Fd</t>
  </si>
  <si>
    <t>6112010040</t>
  </si>
  <si>
    <t>Regular Salaries - Executive Staff - LIHEAP</t>
  </si>
  <si>
    <t>6112010045</t>
  </si>
  <si>
    <t>Regular Salaries - Executive Staff - LIHTC</t>
  </si>
  <si>
    <t>6112010065</t>
  </si>
  <si>
    <t>Regular Salaries - Executive Staff - MRB</t>
  </si>
  <si>
    <t>6112010095</t>
  </si>
  <si>
    <t>Regular Salaries - Executive Staff - S8CA</t>
  </si>
  <si>
    <t>6112010100</t>
  </si>
  <si>
    <t>Regular Salaries - Executive Staff - LHA PBS8V</t>
  </si>
  <si>
    <t>6112010135</t>
  </si>
  <si>
    <t>Regular Salaries - Executive Staff - WAP</t>
  </si>
  <si>
    <t>6112010186</t>
  </si>
  <si>
    <t>Regular Salaries - Executive Staff - Disaster Case Mgt - FEM</t>
  </si>
  <si>
    <t>6112010200</t>
  </si>
  <si>
    <t>Regular Salaries - Executive Staff - Disaster Recovery</t>
  </si>
  <si>
    <t>6112010205</t>
  </si>
  <si>
    <t>Regular Salaries - Executive Staff - Allocable</t>
  </si>
  <si>
    <t>6112010243</t>
  </si>
  <si>
    <t>Regular Salaries - PTO -Executive Staff - Allocable</t>
  </si>
  <si>
    <t>6112015000</t>
  </si>
  <si>
    <t>Regular Salaries - Legal Counsel - Unallocable</t>
  </si>
  <si>
    <t>6112015025</t>
  </si>
  <si>
    <t>Regular Salaries - Legal Counsel - HOME</t>
  </si>
  <si>
    <t>6112015035</t>
  </si>
  <si>
    <t>Regular Salaries - Legal Counsel - LA Trust Fd</t>
  </si>
  <si>
    <t>6112015040</t>
  </si>
  <si>
    <t>Regular Salaries - Legal Counsel - LIHEAP</t>
  </si>
  <si>
    <t>6112015045</t>
  </si>
  <si>
    <t>Regular Salaries - Legal Counsel - LIHTC</t>
  </si>
  <si>
    <t>6112015060</t>
  </si>
  <si>
    <t>Regular Salaries - Legal Counsel - M2M</t>
  </si>
  <si>
    <t>6112015065</t>
  </si>
  <si>
    <t>Regular Salaries - Legal Counsel - MRB</t>
  </si>
  <si>
    <t>6112015085</t>
  </si>
  <si>
    <t>Regular Salaries - Legal Counsel - Kat/Rita Small Rental</t>
  </si>
  <si>
    <t>6112015090</t>
  </si>
  <si>
    <t>Regular Salaries - Legal Counsel - Risk Sharing</t>
  </si>
  <si>
    <t>6112015095</t>
  </si>
  <si>
    <t>Regular Salaries - Legal Counsel - S8CA</t>
  </si>
  <si>
    <t>6112015100</t>
  </si>
  <si>
    <t>Regular Salaries - Legal Counsel - LHA PBS8V</t>
  </si>
  <si>
    <t>6112015105</t>
  </si>
  <si>
    <t>Regular Salaries - Legal Counsel - S811 Supp Hsg</t>
  </si>
  <si>
    <t>6112015116</t>
  </si>
  <si>
    <t>Regular Salaries - Legal Counsel - ESG</t>
  </si>
  <si>
    <t>6112015135</t>
  </si>
  <si>
    <t>Regular Salaries - Legal Counsel - WAP</t>
  </si>
  <si>
    <t>6112015136</t>
  </si>
  <si>
    <t>Regular Salaries - Legal Counsel - WAP Training/Tech Asst</t>
  </si>
  <si>
    <t>6112015140</t>
  </si>
  <si>
    <t>Regular Salaries - Legal Counsel - Homebuyer Counseling Pgm</t>
  </si>
  <si>
    <t>6112015144</t>
  </si>
  <si>
    <t>Regular Salaries - Legal Counsel - Homebuyer Education (Clas</t>
  </si>
  <si>
    <t>6112015160</t>
  </si>
  <si>
    <t>Regular Salaries - Legal Counsel - Village de Jardin</t>
  </si>
  <si>
    <t>6112015162</t>
  </si>
  <si>
    <t>Regular Salaries - Legal Counsel - Continuum of Care PD</t>
  </si>
  <si>
    <t>6112015193</t>
  </si>
  <si>
    <t>Regular Salaries - Legal Counsel - CDBG 2016 Flood - RR Cont</t>
  </si>
  <si>
    <t>6112015195</t>
  </si>
  <si>
    <t>Regular Salaries - Legal Counsel - CDBG 2016 Flood - Landlor</t>
  </si>
  <si>
    <t>6112015196</t>
  </si>
  <si>
    <t>6112015197</t>
  </si>
  <si>
    <t>Regular Salaries - Legal Counsel - CDBG 2016 Flood - Multi-F</t>
  </si>
  <si>
    <t>6112015200</t>
  </si>
  <si>
    <t>Regular Salaries - Legal Counsel - Disaster Recovery</t>
  </si>
  <si>
    <t>6112015205</t>
  </si>
  <si>
    <t>Regular Salaries - Legal Counsel - Allocable</t>
  </si>
  <si>
    <t>6112015243</t>
  </si>
  <si>
    <t>Regular Salaries - PTO -Legal Counsel - Allocable</t>
  </si>
  <si>
    <t>6112025205</t>
  </si>
  <si>
    <t>Regular Salaries - Human Resources - Allocable</t>
  </si>
  <si>
    <t>6112025243</t>
  </si>
  <si>
    <t>Regular Salaries - PTO -Human Resources - Allocable</t>
  </si>
  <si>
    <t>6112030000</t>
  </si>
  <si>
    <t>Regular Salaries - Internal Audit - Unallocable</t>
  </si>
  <si>
    <t>6112030025</t>
  </si>
  <si>
    <t>Regular Salaries - Internal Audit - HOME</t>
  </si>
  <si>
    <t>6112030040</t>
  </si>
  <si>
    <t>Regular Salaries - Internal Audit - LIHEAP</t>
  </si>
  <si>
    <t>6112030045</t>
  </si>
  <si>
    <t>Regular Salaries - Internal Audit - LIHTC</t>
  </si>
  <si>
    <t>6112030075</t>
  </si>
  <si>
    <t>Regular Salaries - Internal Audit - NSP</t>
  </si>
  <si>
    <t>6112030095</t>
  </si>
  <si>
    <t>Regular Salaries - Internal Audit - S8CA</t>
  </si>
  <si>
    <t>6112030105</t>
  </si>
  <si>
    <t>Regular Salaries - Internal Audit - S811 Supp Hsg</t>
  </si>
  <si>
    <t>6112030116</t>
  </si>
  <si>
    <t>Regular Salaries - Internal Audit - ESG</t>
  </si>
  <si>
    <t>6112030125</t>
  </si>
  <si>
    <t>Regular Salaries - Internal Audit - LHA - HOME TBRA</t>
  </si>
  <si>
    <t>6112030135</t>
  </si>
  <si>
    <t>Regular Salaries - Internal Audit - WAP</t>
  </si>
  <si>
    <t>6112030155</t>
  </si>
  <si>
    <t>Regular Salaries - Internal Audit - Mid-City Gdns</t>
  </si>
  <si>
    <t>6112030160</t>
  </si>
  <si>
    <t>Regular Salaries - Internal Audit - Village de Jardin</t>
  </si>
  <si>
    <t>6112030165</t>
  </si>
  <si>
    <t>Regular Salaries - Internal Audit - Willowbrook</t>
  </si>
  <si>
    <t>6112030184</t>
  </si>
  <si>
    <t>Regular Salaries - Internal Audit - Nat'l Hsg Trust Fd</t>
  </si>
  <si>
    <t>6112030205</t>
  </si>
  <si>
    <t>Regular Salaries - Internal Audit - Allocable</t>
  </si>
  <si>
    <t>6112030243</t>
  </si>
  <si>
    <t>Regular Salaries - PTO -Internal Audit - Allocable</t>
  </si>
  <si>
    <t>6112035000</t>
  </si>
  <si>
    <t>Regular Salaries - Public Info - Unallocable</t>
  </si>
  <si>
    <t>6112035025</t>
  </si>
  <si>
    <t>Regular Salaries - Public Info - HOME</t>
  </si>
  <si>
    <t>6112035040</t>
  </si>
  <si>
    <t>Regular Salaries - Public Info - LIHEAP</t>
  </si>
  <si>
    <t>6112035045</t>
  </si>
  <si>
    <t>Regular Salaries - Public Info - LIHTC</t>
  </si>
  <si>
    <t>6112035065</t>
  </si>
  <si>
    <t>Regular Salaries - Public Info - MRB</t>
  </si>
  <si>
    <t>6112035095</t>
  </si>
  <si>
    <t>Regular Salaries - Public Info - S8CA</t>
  </si>
  <si>
    <t>6112035100</t>
  </si>
  <si>
    <t>Regular Salaries - Public Info - LHA PBS8V</t>
  </si>
  <si>
    <t>6112035105</t>
  </si>
  <si>
    <t>Regular Salaries - Public Info - S811 Supp Hsg</t>
  </si>
  <si>
    <t>6112035116</t>
  </si>
  <si>
    <t>Regular Salaries - Public Info - ESG</t>
  </si>
  <si>
    <t>6112035125</t>
  </si>
  <si>
    <t>Regular Salaries - Public Info - LHA - HOME TBRA</t>
  </si>
  <si>
    <t>6112035135</t>
  </si>
  <si>
    <t>Regular Salaries - Public Info - WAP</t>
  </si>
  <si>
    <t>6112035160</t>
  </si>
  <si>
    <t>Regular Salaries - Public Info - Village de Jardin</t>
  </si>
  <si>
    <t>6112035162</t>
  </si>
  <si>
    <t>Regular Salaries - Public Info - Continuum of Care PD</t>
  </si>
  <si>
    <t>6112035200</t>
  </si>
  <si>
    <t>Regular Salaries - Public Info - Disaster Recovery</t>
  </si>
  <si>
    <t>6112035205</t>
  </si>
  <si>
    <t>Regular Salaries - Public Info - Allocable</t>
  </si>
  <si>
    <t>6112035243</t>
  </si>
  <si>
    <t>Regular Salaries - PTO -Pub Rel - Allocable</t>
  </si>
  <si>
    <t>6112095095</t>
  </si>
  <si>
    <t>Regular Salaries - S8CA - S8CA</t>
  </si>
  <si>
    <t>6112095105</t>
  </si>
  <si>
    <t>Regular Salaries - S8CA - S811 Supp Hsg</t>
  </si>
  <si>
    <t>6112095155</t>
  </si>
  <si>
    <t>Regular Salaries - S8CA - Mid-City Gdns</t>
  </si>
  <si>
    <t>6112095160</t>
  </si>
  <si>
    <t>Regular Salaries - S8CA - Village de Jardin</t>
  </si>
  <si>
    <t>6112095165</t>
  </si>
  <si>
    <t>Regular Salaries - S8CA - Willowbrook</t>
  </si>
  <si>
    <t>6112095205</t>
  </si>
  <si>
    <t>Regular Salaries - S8CA - Allocable</t>
  </si>
  <si>
    <t>6112095243</t>
  </si>
  <si>
    <t>Regular Salaries - PTO -S8CA - Allocable</t>
  </si>
  <si>
    <t>6112110000</t>
  </si>
  <si>
    <t>Regular Salaries - SF - Unallocable</t>
  </si>
  <si>
    <t>6112110010</t>
  </si>
  <si>
    <t>Regular Salaries - SF - CDBG SF Loan</t>
  </si>
  <si>
    <t>6112110025</t>
  </si>
  <si>
    <t>Regular Salaries - SF - HOME</t>
  </si>
  <si>
    <t>6112110065</t>
  </si>
  <si>
    <t>Regular Salaries - SF - MRB</t>
  </si>
  <si>
    <t>6112110070</t>
  </si>
  <si>
    <t>Regular Salaries - SF - NFMC</t>
  </si>
  <si>
    <t>6112110127</t>
  </si>
  <si>
    <t>Regular Salaries - SF - Gustav/Ike Closeout</t>
  </si>
  <si>
    <t>6112110128</t>
  </si>
  <si>
    <t>Regular Salaries - SF - Isaac Closeout</t>
  </si>
  <si>
    <t>6112110129</t>
  </si>
  <si>
    <t>Regular Salaries - SF - Kat/Rita Closeout</t>
  </si>
  <si>
    <t>6112110140</t>
  </si>
  <si>
    <t>Regular Salaries - SF - Homebuyer Counseling Pgm</t>
  </si>
  <si>
    <t>6112110144</t>
  </si>
  <si>
    <t>Regular Salaries - SF - Homebuyer Education (Classes-GF)</t>
  </si>
  <si>
    <t>6112110158</t>
  </si>
  <si>
    <t>Regular Salaries - SF - Isaac St. John Hmbuyer Asst</t>
  </si>
  <si>
    <t>6112110175</t>
  </si>
  <si>
    <t>Regular Salaries - SF - Kat/Rit Soft Seconds</t>
  </si>
  <si>
    <t>6112110179</t>
  </si>
  <si>
    <t>Regular Salaries - SF - Gustav/Ike Soft Seconds</t>
  </si>
  <si>
    <t>6112110205</t>
  </si>
  <si>
    <t>Regular Salaries - SF - Allocable</t>
  </si>
  <si>
    <t>6112110243</t>
  </si>
  <si>
    <t>Regular Salaries - PTO -SF - Allocable</t>
  </si>
  <si>
    <t>6112136025</t>
  </si>
  <si>
    <t>Regular Salaries - Env Review - HOME</t>
  </si>
  <si>
    <t>6112136035</t>
  </si>
  <si>
    <t>Regular Salaries - Env Review - LA Trust Fd</t>
  </si>
  <si>
    <t>6112136045</t>
  </si>
  <si>
    <t>Regular Salaries - Env Review - LIHTC</t>
  </si>
  <si>
    <t>6112136050</t>
  </si>
  <si>
    <t>Regular Salaries - Env Review - ARRA TCAP</t>
  </si>
  <si>
    <t>6112136065</t>
  </si>
  <si>
    <t>Regular Salaries - Env Review - MRB</t>
  </si>
  <si>
    <t>6112136080</t>
  </si>
  <si>
    <t>Regular Salaries - Env Review - NRPP</t>
  </si>
  <si>
    <t>6112136100</t>
  </si>
  <si>
    <t>Regular Salaries - Env Review - LHA PBS8V</t>
  </si>
  <si>
    <t>6112136105</t>
  </si>
  <si>
    <t>Regular Salaries - Env Review - S811 Supp Hsg</t>
  </si>
  <si>
    <t>6112136156</t>
  </si>
  <si>
    <t>Regular Salaries - Env Review - Isaac St. John Hmowner Rehab</t>
  </si>
  <si>
    <t>6112136162</t>
  </si>
  <si>
    <t>Regular Salaries - Env Review - Continuum of Care PD</t>
  </si>
  <si>
    <t>6112136178</t>
  </si>
  <si>
    <t>Regular Salaries - Env Review - Isaac Homeowner Rehab</t>
  </si>
  <si>
    <t>6112136180</t>
  </si>
  <si>
    <t>Regular Salaries - Env Review - CDBG QAP Program Income</t>
  </si>
  <si>
    <t>6112136181</t>
  </si>
  <si>
    <t>Regular Salaries - Env Review - Kat/Rita NRPP - Plaquemines</t>
  </si>
  <si>
    <t>6112136189</t>
  </si>
  <si>
    <t>Regular Salaries - Env Review - CDBG 2016 Flood - PSH Prog D</t>
  </si>
  <si>
    <t>6112136190</t>
  </si>
  <si>
    <t>Regular Salaries - Env Review - CDBG 2016 Flood - PSH Admin</t>
  </si>
  <si>
    <t>6112136191</t>
  </si>
  <si>
    <t>Regular Salaries - Env Review - CDBG 2016 Flood - RR Cont Dr</t>
  </si>
  <si>
    <t>6112136195</t>
  </si>
  <si>
    <t>Regular Salaries - Env Review - CDBG 2016 Flood - Landlord P</t>
  </si>
  <si>
    <t>6112136196</t>
  </si>
  <si>
    <t>Regular Salaries - Env Review - CDBG 2016 Flood - Landlord A</t>
  </si>
  <si>
    <t>6112136197</t>
  </si>
  <si>
    <t>Regular Salaries - Env Review - CDBG 2016 Flood - Multi-Fami</t>
  </si>
  <si>
    <t>6112136198</t>
  </si>
  <si>
    <t>6112136205</t>
  </si>
  <si>
    <t>Regular Salaries - Env Review - Allocable</t>
  </si>
  <si>
    <t>6112136243</t>
  </si>
  <si>
    <t>Regular Salaries - PTO -Env Review - Allocable</t>
  </si>
  <si>
    <t>6112166025</t>
  </si>
  <si>
    <t>Regular Salaries - Policy - HOME</t>
  </si>
  <si>
    <t>6112166040</t>
  </si>
  <si>
    <t>Regular Salaries - Policy - LIHEAP</t>
  </si>
  <si>
    <t>6112166045</t>
  </si>
  <si>
    <t>Regular Salaries - Policy - LIHTC</t>
  </si>
  <si>
    <t>6112166065</t>
  </si>
  <si>
    <t>Regular Salaries - Policy - MRB</t>
  </si>
  <si>
    <t>6112166075</t>
  </si>
  <si>
    <t>Regular Salaries - Policy - NSP</t>
  </si>
  <si>
    <t>6112166085</t>
  </si>
  <si>
    <t>Regular Salaries - Policy - Kat/Rita Small Rental</t>
  </si>
  <si>
    <t>6112166116</t>
  </si>
  <si>
    <t>Regular Salaries - Policy - ESG</t>
  </si>
  <si>
    <t>6112166118</t>
  </si>
  <si>
    <t>Regular Salaries - Policy - Gust/Ike Par Alloc Hsg</t>
  </si>
  <si>
    <t>6112166135</t>
  </si>
  <si>
    <t>Regular Salaries - Policy - WAP</t>
  </si>
  <si>
    <t>6112166136</t>
  </si>
  <si>
    <t>Regular Salaries - Policy - WAP Training/Tech Asst</t>
  </si>
  <si>
    <t>6112166138</t>
  </si>
  <si>
    <t>Regular Salaries - Policy - LIHEAP Client Education</t>
  </si>
  <si>
    <t>6112166140</t>
  </si>
  <si>
    <t>Regular Salaries - Policy - Homebuyer Counseling Pgm</t>
  </si>
  <si>
    <t>6112166155</t>
  </si>
  <si>
    <t>Regular Salaries - Policy - Mid-City Gdns</t>
  </si>
  <si>
    <t>6112166160</t>
  </si>
  <si>
    <t>Regular Salaries - Policy - Village de Jardin</t>
  </si>
  <si>
    <t>6112166165</t>
  </si>
  <si>
    <t>Regular Salaries - Policy - Willowbrook</t>
  </si>
  <si>
    <t>6112166188</t>
  </si>
  <si>
    <t>Regular Salaries - Policy - Continuum of Care ADM</t>
  </si>
  <si>
    <t>6112166190</t>
  </si>
  <si>
    <t>Regular Salaries - Policy - CDBG 2016 Flood - PSH Admin</t>
  </si>
  <si>
    <t>6112166195</t>
  </si>
  <si>
    <t>Regular Salaries - Policy - CDBG 2016 Flood - Landlord Prog</t>
  </si>
  <si>
    <t>6112166196</t>
  </si>
  <si>
    <t>Regular Salaries - Policy - CDBG 2016 Flood - Landlord Admin</t>
  </si>
  <si>
    <t>6112166200</t>
  </si>
  <si>
    <t>Regular Salaries - Policy - Disaster Recovery</t>
  </si>
  <si>
    <t>6112166205</t>
  </si>
  <si>
    <t>Regular Salaries - Policy - Allocable</t>
  </si>
  <si>
    <t>6112166243</t>
  </si>
  <si>
    <t>Regular Salaries - PTO -Policy - Allocable</t>
  </si>
  <si>
    <t>6112167025</t>
  </si>
  <si>
    <t>Regular Salaries - Oper Adm - HOME</t>
  </si>
  <si>
    <t>6112167045</t>
  </si>
  <si>
    <t>Regular Salaries - Oper Adm - LIHTC</t>
  </si>
  <si>
    <t>6112167050</t>
  </si>
  <si>
    <t>Regular Salaries - Oper Adm - ARRA TCAP</t>
  </si>
  <si>
    <t>6112167065</t>
  </si>
  <si>
    <t>Regular Salaries - Oper Adm - MRB</t>
  </si>
  <si>
    <t>6112167205</t>
  </si>
  <si>
    <t>Regular Salaries - Oper Adm - Allocable</t>
  </si>
  <si>
    <t>6112167243</t>
  </si>
  <si>
    <t>Regular Salaries - PTO -Oper Adm - Allocable</t>
  </si>
  <si>
    <t>6112168000</t>
  </si>
  <si>
    <t>Regular Salaries - Info Tech - Unallocable</t>
  </si>
  <si>
    <t>6112168205</t>
  </si>
  <si>
    <t>Regular Salaries - Info Tech - Allocable</t>
  </si>
  <si>
    <t>6112168243</t>
  </si>
  <si>
    <t>Regular Salaries - PTO -Info Tech - Allocable</t>
  </si>
  <si>
    <t>6112170075</t>
  </si>
  <si>
    <t>Regular Salaries - Sustainable Hsg - NSP</t>
  </si>
  <si>
    <t>6112170080</t>
  </si>
  <si>
    <t>Regular Salaries - Sustainable Hsg - NRPP</t>
  </si>
  <si>
    <t>6112170085</t>
  </si>
  <si>
    <t>Regular Salaries - Sustainable Hsg - Kat/Rita Small Rental</t>
  </si>
  <si>
    <t>6112170087</t>
  </si>
  <si>
    <t>Regular Salaries - Sustainable Hsg - K/R Small Rental Proj D</t>
  </si>
  <si>
    <t>6112170118</t>
  </si>
  <si>
    <t>Regular Salaries - Sustainable Hsg - Gust/Ike Par Alloc Hsg</t>
  </si>
  <si>
    <t>6112170119</t>
  </si>
  <si>
    <t>Regular Salaries - Sustainable Hsg - Gust/Ike State Aff Rent</t>
  </si>
  <si>
    <t>6112170121</t>
  </si>
  <si>
    <t>Regular Salaries - Sustainable Hsg - Gust/Ike Par Afford Ren</t>
  </si>
  <si>
    <t>6112170123</t>
  </si>
  <si>
    <t>Regular Salaries - Sustainable Hsg - Katr/Rita Supp Hsg Svcs</t>
  </si>
  <si>
    <t>6112170127</t>
  </si>
  <si>
    <t>Regular Salaries - Sustainable Hsg - Gustav/Ike Closeout</t>
  </si>
  <si>
    <t>6112170128</t>
  </si>
  <si>
    <t>Regular Salaries - Sustainable Hsg - Isaac Closeout</t>
  </si>
  <si>
    <t>6112170129</t>
  </si>
  <si>
    <t>Regular Salaries - Sustainable Hsg - Kat/Rita Closeout</t>
  </si>
  <si>
    <t>6112170131</t>
  </si>
  <si>
    <t>Regular Salaries - Sustainable Hsg - 2016 Flood Piggyback Ad</t>
  </si>
  <si>
    <t>6112170132</t>
  </si>
  <si>
    <t>Regular Salaries - Sustainable Hsg - 2016 Flood Piggyback Pr</t>
  </si>
  <si>
    <t>6112170142</t>
  </si>
  <si>
    <t>Regular Salaries - Sustainable Hsg - St. John Hsg Authority</t>
  </si>
  <si>
    <t>6112170148</t>
  </si>
  <si>
    <t>Regular Salaries - Sustainable Hsg - CDBG Isaac Hazard Mitig</t>
  </si>
  <si>
    <t>6112170154</t>
  </si>
  <si>
    <t>Regular Salaries - Sustainable Hsg - Isaac Plaq Hmowner Asst</t>
  </si>
  <si>
    <t>6112170156</t>
  </si>
  <si>
    <t>Regular Salaries - Sustainable Hsg - Isaac St. John Hmowner</t>
  </si>
  <si>
    <t>6112170158</t>
  </si>
  <si>
    <t>Regular Salaries - Sustainable Hsg - Isaac St. John Hmbuyer</t>
  </si>
  <si>
    <t>6112170166</t>
  </si>
  <si>
    <t>Regular Salaries - Sustainable Hsg - Isaac St. John Demoliti</t>
  </si>
  <si>
    <t>6112170168</t>
  </si>
  <si>
    <t>Regular Salaries - Sustainable Hsg - Isaac St. John Small Re</t>
  </si>
  <si>
    <t>6112170170</t>
  </si>
  <si>
    <t>Regular Salaries - Sustainable Hsg - NSP Round 3</t>
  </si>
  <si>
    <t>6112170172</t>
  </si>
  <si>
    <t>Regular Salaries - Sustainable Hsg - Isaac St. John Elevatio</t>
  </si>
  <si>
    <t>6112170175</t>
  </si>
  <si>
    <t>Regular Salaries - Sustainable Hsg - Kat/Rit Soft Seconds</t>
  </si>
  <si>
    <t>6112170176</t>
  </si>
  <si>
    <t>Regular Salaries - Sustainable Hsg - Kat/Rit Hsg Dev Loan Fd</t>
  </si>
  <si>
    <t>6112170177</t>
  </si>
  <si>
    <t>Regular Salaries - Sustainable Hsg - Kat/Rit Land Assembly O</t>
  </si>
  <si>
    <t>6112170178</t>
  </si>
  <si>
    <t>Regular Salaries - Sustainable Hsg - Isaac Homeowner Rehab</t>
  </si>
  <si>
    <t>6112170179</t>
  </si>
  <si>
    <t>Regular Salaries - Sustainable Hsg - Gustav/Ike Soft Seconds</t>
  </si>
  <si>
    <t>6112170180</t>
  </si>
  <si>
    <t>Regular Salaries - Sustainable Hsg - CDBG QAP Program Income</t>
  </si>
  <si>
    <t>6112170181</t>
  </si>
  <si>
    <t>Regular Salaries - Sustainable Hsg - Kat/Rita NRPP - Plaquem</t>
  </si>
  <si>
    <t>6112170187</t>
  </si>
  <si>
    <t>Regular Salaries - Sustainable Hsg - EBR Aug16 Flood Sanctio</t>
  </si>
  <si>
    <t>6112170191</t>
  </si>
  <si>
    <t>Regular Salaries - Sustainable Hsg - CDBG 2016 Flood - RR Co</t>
  </si>
  <si>
    <t>6112170195</t>
  </si>
  <si>
    <t>Regular Salaries - Sustainable Hsg - CDBG 2016 Flood - Landl</t>
  </si>
  <si>
    <t>6112170196</t>
  </si>
  <si>
    <t>6112170197</t>
  </si>
  <si>
    <t>Regular Salaries - Sustainable Hsg - CDBG 2016 Flood - Multi</t>
  </si>
  <si>
    <t>6112170198</t>
  </si>
  <si>
    <t>6112170199</t>
  </si>
  <si>
    <t>6112170205</t>
  </si>
  <si>
    <t>Regular Salaries - Sustainable Hsg - Allocable</t>
  </si>
  <si>
    <t>6112170243</t>
  </si>
  <si>
    <t>Regular Salaries - PTO -Sustainable Hsg - Allocable</t>
  </si>
  <si>
    <t>6112172035</t>
  </si>
  <si>
    <t>Regular Salaries - Energy - LA Trust Fd</t>
  </si>
  <si>
    <t>6112172040</t>
  </si>
  <si>
    <t>Regular Salaries - Energy - LIHEAP</t>
  </si>
  <si>
    <t>6112172060</t>
  </si>
  <si>
    <t>Regular Salaries - Energy - M2M</t>
  </si>
  <si>
    <t>6112172080</t>
  </si>
  <si>
    <t>Regular Salaries - Energy - NRPP</t>
  </si>
  <si>
    <t>6112172090</t>
  </si>
  <si>
    <t>Regular Salaries - Energy - Risk Sharing</t>
  </si>
  <si>
    <t>6112172095</t>
  </si>
  <si>
    <t>Regular Salaries - Energy - S8CA</t>
  </si>
  <si>
    <t>6112172105</t>
  </si>
  <si>
    <t>Regular Salaries - Energy - S811 Supp Hsg</t>
  </si>
  <si>
    <t>6112172135</t>
  </si>
  <si>
    <t>Regular Salaries - Energy - WAP</t>
  </si>
  <si>
    <t>6112172136</t>
  </si>
  <si>
    <t>Regular Salaries - Energy - WAP Training/Tech Asst</t>
  </si>
  <si>
    <t>6112172155</t>
  </si>
  <si>
    <t>Regular Salaries - Energy - Mid-City Gdns</t>
  </si>
  <si>
    <t>6112172160</t>
  </si>
  <si>
    <t>Regular Salaries - Energy - Village de Jardin</t>
  </si>
  <si>
    <t>6112172165</t>
  </si>
  <si>
    <t>Regular Salaries - Energy - Willowbrook</t>
  </si>
  <si>
    <t>6112172178</t>
  </si>
  <si>
    <t>Regular Salaries - Energy - Isaac Homeowner Rehab</t>
  </si>
  <si>
    <t>6112172205</t>
  </si>
  <si>
    <t>Regular Salaries - Energy - Allocable</t>
  </si>
  <si>
    <t>6112172243</t>
  </si>
  <si>
    <t>Regular Salaries - PTO -Energy - Allocable</t>
  </si>
  <si>
    <t>6112178075</t>
  </si>
  <si>
    <t>Regular Salaries - LHA - NSP</t>
  </si>
  <si>
    <t>6112178085</t>
  </si>
  <si>
    <t>Regular Salaries - LHA - Kat/Rita Small Rental</t>
  </si>
  <si>
    <t>6112178095</t>
  </si>
  <si>
    <t>Regular Salaries - LHA - S8CA</t>
  </si>
  <si>
    <t>6112178100</t>
  </si>
  <si>
    <t>Regular Salaries - LHA - PBS8V</t>
  </si>
  <si>
    <t>6112178105</t>
  </si>
  <si>
    <t>Regular Salaries - LHA - S811 Supp Hsg</t>
  </si>
  <si>
    <t>6112178111</t>
  </si>
  <si>
    <t>Regular Salaries - LHA - Kat/Rita Homelessness Supports</t>
  </si>
  <si>
    <t>6112178112</t>
  </si>
  <si>
    <t>Regular Salaries - LHA - Gust/Ike Par Alloc/Homelessness P</t>
  </si>
  <si>
    <t>6112178116</t>
  </si>
  <si>
    <t>Regular Salaries - LHA - ESG</t>
  </si>
  <si>
    <t>6112178123</t>
  </si>
  <si>
    <t>Regular Salaries - LHA - Katr/Rita Supp Hsg Svcs Pgm</t>
  </si>
  <si>
    <t>6112178125</t>
  </si>
  <si>
    <t>Regular Salaries - HOME TBRA</t>
  </si>
  <si>
    <t>6112178127</t>
  </si>
  <si>
    <t>Regular Salaries - LHA - Gustav/Ike Closeout</t>
  </si>
  <si>
    <t>6112178146</t>
  </si>
  <si>
    <t>Regular Salaries - LHA - CDBG Contam Drywall</t>
  </si>
  <si>
    <t>6112178161</t>
  </si>
  <si>
    <t>Regular Salaries - LHA - CoC Planning Grant</t>
  </si>
  <si>
    <t>6112178162</t>
  </si>
  <si>
    <t>Regular Salaries - LHA - Continuum of Care PD</t>
  </si>
  <si>
    <t>6112178163</t>
  </si>
  <si>
    <t>Regular Salaries - LHA - CoC RRH Grant</t>
  </si>
  <si>
    <t>6112178174</t>
  </si>
  <si>
    <t>Regular Salaries - LHA - Kat/Rit STARS Drywall Proj Delivery</t>
  </si>
  <si>
    <t>6112178186</t>
  </si>
  <si>
    <t>Regular Salaries - LHA - Disaster Case Mgt - FEMA</t>
  </si>
  <si>
    <t>6112178188</t>
  </si>
  <si>
    <t>Regular Salaries - LHA - Continuum of Care ADM</t>
  </si>
  <si>
    <t>6112178189</t>
  </si>
  <si>
    <t>Regular Salaries - LHA - CDBG 2016 Flood - PSH Prog Del</t>
  </si>
  <si>
    <t>6112178190</t>
  </si>
  <si>
    <t>Regular Salaries - LHA - CDBG 2016 Flood - PSH Admin</t>
  </si>
  <si>
    <t>6112178191</t>
  </si>
  <si>
    <t>Regular Salaries - LHA - CDBG 2016 Flood - RR Cont Drywall P</t>
  </si>
  <si>
    <t>6112178193</t>
  </si>
  <si>
    <t>Regular Salaries - LHA - CDBG 2016 Flood - RR Cont Drywall A</t>
  </si>
  <si>
    <t>6112178200</t>
  </si>
  <si>
    <t>Regular Salaries - LHA - Disaster Recovery</t>
  </si>
  <si>
    <t>6112178205</t>
  </si>
  <si>
    <t>Regular Salaries - LHA - Allocable</t>
  </si>
  <si>
    <t>6112178243</t>
  </si>
  <si>
    <t>Regular Salaries - PTO -LHA - Allocable</t>
  </si>
  <si>
    <t>6112180025</t>
  </si>
  <si>
    <t>Regular Salaries - Rental Prod - HOME</t>
  </si>
  <si>
    <t>6112180045</t>
  </si>
  <si>
    <t>Regular Salaries - Rental Prod - LIHTC</t>
  </si>
  <si>
    <t>6112180065</t>
  </si>
  <si>
    <t>Regular Salaries - Rental Prod - MRB</t>
  </si>
  <si>
    <t>6112180075</t>
  </si>
  <si>
    <t>Regular Salaries - Rental Prod - NSP</t>
  </si>
  <si>
    <t>6112180125</t>
  </si>
  <si>
    <t>Regular Salaries - Rental Prod - LHA - HOME TBRA</t>
  </si>
  <si>
    <t>6112180180</t>
  </si>
  <si>
    <t>Regular Salaries - Rental Prod - CDBG QAP Program Income</t>
  </si>
  <si>
    <t>6112180184</t>
  </si>
  <si>
    <t>Regular Salaries - Rental Prod - Nat'l Hsg Trust Fd</t>
  </si>
  <si>
    <t>6112180243</t>
  </si>
  <si>
    <t>Regular Salaries - PTO -Rental Prod - Allocable</t>
  </si>
  <si>
    <t>6112185040</t>
  </si>
  <si>
    <t>Regular Salaries - Homeowner Asst - LIHEAP</t>
  </si>
  <si>
    <t>6112185080</t>
  </si>
  <si>
    <t>Regular Salaries - Homeowner Asst - NRPP</t>
  </si>
  <si>
    <t>6112185135</t>
  </si>
  <si>
    <t>Regular Salaries - Homeowner Asst - WAP</t>
  </si>
  <si>
    <t>6112185178</t>
  </si>
  <si>
    <t>Regular Salaries - Homeowner Asst - Isaac Homeowner Rehab</t>
  </si>
  <si>
    <t>6112185205</t>
  </si>
  <si>
    <t>Regular Salaries - Homeowner Asst - Allocable</t>
  </si>
  <si>
    <t>6112185243</t>
  </si>
  <si>
    <t>Regular Salaries - PTO -Homeowner Asst - Allocable</t>
  </si>
  <si>
    <t>6112190025</t>
  </si>
  <si>
    <t>Regular Salaries - Const Monitoring - HOME</t>
  </si>
  <si>
    <t>6112190035</t>
  </si>
  <si>
    <t>Regular Salaries - Const Monitoring - LA Trust Fd</t>
  </si>
  <si>
    <t>6112190045</t>
  </si>
  <si>
    <t>Regular Salaries - Const Monitoring - LIHTC</t>
  </si>
  <si>
    <t>6112190075</t>
  </si>
  <si>
    <t>Regular Salaries - Const Monitoring - NSP</t>
  </si>
  <si>
    <t>6112190080</t>
  </si>
  <si>
    <t>Regular Salaries - Const Monitoring - NRPP</t>
  </si>
  <si>
    <t>6112190085</t>
  </si>
  <si>
    <t>Regular Salaries - Const Monitoring - Kat/Rita Small Rental</t>
  </si>
  <si>
    <t>6112190087</t>
  </si>
  <si>
    <t>Regular Salaries - Compl/Const Monitoring - K/R Small Rental</t>
  </si>
  <si>
    <t>6112190090</t>
  </si>
  <si>
    <t>Regular Salaries - Const Monitoring - Risk Sharing</t>
  </si>
  <si>
    <t>6112190095</t>
  </si>
  <si>
    <t>Regular Salaries - Const Monitoring - S8CA</t>
  </si>
  <si>
    <t>6112190100</t>
  </si>
  <si>
    <t>Regular Salaries - Const Monitoring - LHA PBS8V</t>
  </si>
  <si>
    <t>6112190105</t>
  </si>
  <si>
    <t>Regular Salaries - Const Monitoring - S811 Supp Hsg</t>
  </si>
  <si>
    <t>6112190119</t>
  </si>
  <si>
    <t>Regular Salaries - Const Monitoring - Gust/Ike State Aff Ren</t>
  </si>
  <si>
    <t>6112190121</t>
  </si>
  <si>
    <t>Regular Salaries - Const Monitoring - Gust/Ike Par Afford Re</t>
  </si>
  <si>
    <t>6112190122</t>
  </si>
  <si>
    <t>Regular Salaries - Const Monitoring - Gust/Ike Piggyback Pgm</t>
  </si>
  <si>
    <t>6112190124</t>
  </si>
  <si>
    <t>Regular Salaries - Const Monitoring - Katr/Rita LIHTC Piggyb</t>
  </si>
  <si>
    <t>6112190125</t>
  </si>
  <si>
    <t>Regular Salaries - Const Monitoring - LHA - HOME TBRA</t>
  </si>
  <si>
    <t>6112190155</t>
  </si>
  <si>
    <t>Regular Salaries - Const Monitoring - Mid-City Gdns</t>
  </si>
  <si>
    <t>6112190156</t>
  </si>
  <si>
    <t>Regular Salaries - Const Monitoring - Isaac St. John Hmowner</t>
  </si>
  <si>
    <t>6112190160</t>
  </si>
  <si>
    <t>Regular Salaries - Const Monitoring - Village de Jardin</t>
  </si>
  <si>
    <t>6112190165</t>
  </si>
  <si>
    <t>Regular Salaries - Const Monitoring - Willowbrook</t>
  </si>
  <si>
    <t>6112190178</t>
  </si>
  <si>
    <t>Regular Salaries - Compl/Const Monitoring - Isaac Homeowner</t>
  </si>
  <si>
    <t>6112190184</t>
  </si>
  <si>
    <t>Regular Salaries - Compl/Const Monitoring - Nat'l Hsg Trust</t>
  </si>
  <si>
    <t>6112190186</t>
  </si>
  <si>
    <t>Regular Salaries - Compl/Const Monitoring - Disaster Case Mg</t>
  </si>
  <si>
    <t>6112190187</t>
  </si>
  <si>
    <t>Regular Salaries - Compl/Const Monitoring - EBR Aug16 Flood</t>
  </si>
  <si>
    <t>6112190191</t>
  </si>
  <si>
    <t>Regular Salaries - Compl/Const Monitoring - CDBG 2016 Flood</t>
  </si>
  <si>
    <t>6112190195</t>
  </si>
  <si>
    <t>6112190196</t>
  </si>
  <si>
    <t>6112190197</t>
  </si>
  <si>
    <t>6112190198</t>
  </si>
  <si>
    <t>6112190199</t>
  </si>
  <si>
    <t>6112190205</t>
  </si>
  <si>
    <t>Regular Salaries - Const Monitoring - Allocable</t>
  </si>
  <si>
    <t>6112190243</t>
  </si>
  <si>
    <t>Regular Salaries - PTO -Const Monitoring - Allocable</t>
  </si>
  <si>
    <t>6112195025</t>
  </si>
  <si>
    <t>Regular Salaries - Desk Monitoring - HOME</t>
  </si>
  <si>
    <t>6112195045</t>
  </si>
  <si>
    <t>Regular Salaries - Desk Monitoring - LIHTC</t>
  </si>
  <si>
    <t>6112195050</t>
  </si>
  <si>
    <t>Regular Salaries - Desk Monitoring - ARRA TCAP</t>
  </si>
  <si>
    <t>6112195055</t>
  </si>
  <si>
    <t>Regular Salaries - Desk Monitoring - ARRA TCEX</t>
  </si>
  <si>
    <t>6112195065</t>
  </si>
  <si>
    <t>Regular Salaries - Desk Monitoring - MRB</t>
  </si>
  <si>
    <t>6112195075</t>
  </si>
  <si>
    <t>Regular Salaries - Desk Monitoring - NSP</t>
  </si>
  <si>
    <t>6112195119</t>
  </si>
  <si>
    <t>Regular Salaries - Desk Monitoring - Gust/Ike State Aff Ren</t>
  </si>
  <si>
    <t>6112195122</t>
  </si>
  <si>
    <t>Regular Salaries - Desk Monitoring - Gust/Ike Piggyback Pgm</t>
  </si>
  <si>
    <t>6112195124</t>
  </si>
  <si>
    <t>Regular Salaries - Desk Monitoring - Katr/Rita LIHTC Piggyb</t>
  </si>
  <si>
    <t>6112195135</t>
  </si>
  <si>
    <t>Regular Salaries - Desk Monitoring - WAP</t>
  </si>
  <si>
    <t>6112195136</t>
  </si>
  <si>
    <t>Regular Salaries - Desk Monitoring - WAP Training/Tech Asst</t>
  </si>
  <si>
    <t>6112195155</t>
  </si>
  <si>
    <t>Regular Salaries - Desk Monitoring - Mid-City Gdns</t>
  </si>
  <si>
    <t>6112195160</t>
  </si>
  <si>
    <t>Regular Salaries - Desk Monitoring - Village de Jardin</t>
  </si>
  <si>
    <t>6112195165</t>
  </si>
  <si>
    <t>Regular Salaries - Desk Monitoring - Willowbrook</t>
  </si>
  <si>
    <t>6112195198</t>
  </si>
  <si>
    <t>Regular Salaries - Desk Monitoring - CDBG 2016 Flood - Multi</t>
  </si>
  <si>
    <t>6112195205</t>
  </si>
  <si>
    <t>Regular Salaries - Desk Monitoring - Allocable</t>
  </si>
  <si>
    <t>6112195243</t>
  </si>
  <si>
    <t>Regular Salaries - PTO -Desk Monitoring - Allocable</t>
  </si>
  <si>
    <t>6114167205</t>
  </si>
  <si>
    <t>Overtime Salaries - Oper Adm - Allocable</t>
  </si>
  <si>
    <t>6114170205</t>
  </si>
  <si>
    <t>Overtime Salaries - Sustainable Hsg - Allocable</t>
  </si>
  <si>
    <t>6114172205</t>
  </si>
  <si>
    <t>Overtime Salaries - Energy - Allocable</t>
  </si>
  <si>
    <t>6114190205</t>
  </si>
  <si>
    <t>Overtime Salaries - Const Monitoring - Allocable</t>
  </si>
  <si>
    <t>6116005205</t>
  </si>
  <si>
    <t>Termination Salaries - Acct - Allocable</t>
  </si>
  <si>
    <t>6116095205</t>
  </si>
  <si>
    <t>Termination Salaries - S8CA - Allocable</t>
  </si>
  <si>
    <t>6116110205</t>
  </si>
  <si>
    <t>Termination Salaries - SF Bond - Allocable</t>
  </si>
  <si>
    <t>6116167205</t>
  </si>
  <si>
    <t>Termination Salaries - OPER-Adm - Allocable</t>
  </si>
  <si>
    <t>6116170205</t>
  </si>
  <si>
    <t>Termination Salaries - Sustainable Hsg - Allocable</t>
  </si>
  <si>
    <t>6116172205</t>
  </si>
  <si>
    <t>Termination Salaries - Energy - Allocable</t>
  </si>
  <si>
    <t>6116178205</t>
  </si>
  <si>
    <t>Termination Salaries - LHA - Allocable</t>
  </si>
  <si>
    <t>6124178100</t>
  </si>
  <si>
    <t>Student Salaries - Louisiana Housing Authority-PBS8 Vouche</t>
  </si>
  <si>
    <t>6126000000</t>
  </si>
  <si>
    <t>Board Member Compensation - Unallocable</t>
  </si>
  <si>
    <t>6132005010</t>
  </si>
  <si>
    <t>Retirement - Acct - CDBG SF Loan</t>
  </si>
  <si>
    <t>6132005025</t>
  </si>
  <si>
    <t>Retirement - Acct - HOME</t>
  </si>
  <si>
    <t>6132005035</t>
  </si>
  <si>
    <t>Retirement - Acct - LA Trust Fd</t>
  </si>
  <si>
    <t>6132005040</t>
  </si>
  <si>
    <t>Retirement - Acct - LIHEAP</t>
  </si>
  <si>
    <t>6132005045</t>
  </si>
  <si>
    <t>Retirement - Acct - LIHTC</t>
  </si>
  <si>
    <t>6132005050</t>
  </si>
  <si>
    <t>Retirement - Acct - ARRA TCAP</t>
  </si>
  <si>
    <t>6132005055</t>
  </si>
  <si>
    <t>Retirement - Acct - ARRA TCEX</t>
  </si>
  <si>
    <t>6132005060</t>
  </si>
  <si>
    <t>Retirement - Acct - M2M</t>
  </si>
  <si>
    <t>6132005065</t>
  </si>
  <si>
    <t>Retirement - Acct - MRB</t>
  </si>
  <si>
    <t>6132005070</t>
  </si>
  <si>
    <t>Retirement - Acct - NFMC</t>
  </si>
  <si>
    <t>6132005075</t>
  </si>
  <si>
    <t>Retirement - Acct - NSP</t>
  </si>
  <si>
    <t>6132005080</t>
  </si>
  <si>
    <t>Retirement - Acct - NRPP</t>
  </si>
  <si>
    <t>6132005085</t>
  </si>
  <si>
    <t>Retirement - Acct - Kat/Rita Small Rental</t>
  </si>
  <si>
    <t>6132005090</t>
  </si>
  <si>
    <t>Retirement - Acct - Risk Sharing</t>
  </si>
  <si>
    <t>6132005095</t>
  </si>
  <si>
    <t>Retirement - Acct - S8CA</t>
  </si>
  <si>
    <t>6132005100</t>
  </si>
  <si>
    <t>Retirement - Acct - LHA PBS8V</t>
  </si>
  <si>
    <t>6132005105</t>
  </si>
  <si>
    <t>Retirement - Acct - S811 Supp Hsg</t>
  </si>
  <si>
    <t>6132005111</t>
  </si>
  <si>
    <t>Retirement - Acct - Kat/Rita Homelessness Supports</t>
  </si>
  <si>
    <t>6132005112</t>
  </si>
  <si>
    <t>Retirement - Acct - Gust/Ike Par Alloc/Homelessness Prev</t>
  </si>
  <si>
    <t>6132005113</t>
  </si>
  <si>
    <t>Retirement - Acct - Gust/Ike Pub/Supportive Hsg</t>
  </si>
  <si>
    <t>6132005116</t>
  </si>
  <si>
    <t>Retirement - Acct - ESG</t>
  </si>
  <si>
    <t>6132005118</t>
  </si>
  <si>
    <t>Retirement - Acct - Gust/Ike Par Alloc Hsg</t>
  </si>
  <si>
    <t>6132005119</t>
  </si>
  <si>
    <t>Retirement - Acct - Gust/Ike State Aff Rental Pgm</t>
  </si>
  <si>
    <t>6132005120</t>
  </si>
  <si>
    <t>Retirement - Acct - LHA Shelter + Care</t>
  </si>
  <si>
    <t>6132005121</t>
  </si>
  <si>
    <t>Retirement - Acct - Gust/Ike Par Afford Rental Pgm</t>
  </si>
  <si>
    <t>6132005122</t>
  </si>
  <si>
    <t>Retirement - Acct - Gust/Ike Piggyback Pgm</t>
  </si>
  <si>
    <t>6132005123</t>
  </si>
  <si>
    <t>Retirement - Acct - Katr/Rita Supp Hsg Svcs Pgm</t>
  </si>
  <si>
    <t>6132005124</t>
  </si>
  <si>
    <t>Retirement - Acct - Katr/Rita LIHTC Piggyback</t>
  </si>
  <si>
    <t>6132005125</t>
  </si>
  <si>
    <t>Retirement - Acct - LHA - HOME TBRA</t>
  </si>
  <si>
    <t>6132005135</t>
  </si>
  <si>
    <t>Retirement - Acct - WAP</t>
  </si>
  <si>
    <t>6132005136</t>
  </si>
  <si>
    <t>Retirement - Acct - WAP Training/Tech Asst</t>
  </si>
  <si>
    <t>6132005138</t>
  </si>
  <si>
    <t>Retirement - Acct - LIHEAP Client Education</t>
  </si>
  <si>
    <t>6132005140</t>
  </si>
  <si>
    <t>Retirement - Acct - Homebuyer Counseling Pgm</t>
  </si>
  <si>
    <t>6132005144</t>
  </si>
  <si>
    <t>Retirement - Acct - Homebuyer Education (Classes-GF)</t>
  </si>
  <si>
    <t>6132005146</t>
  </si>
  <si>
    <t>Retirement - Acct - CDBG Contam Drywall</t>
  </si>
  <si>
    <t>6132005148</t>
  </si>
  <si>
    <t>Retirement - Acct - CDBG Isaac Hazard Mitigation</t>
  </si>
  <si>
    <t>6132005154</t>
  </si>
  <si>
    <t>Retirement - Acct - Isaac Plaq Hmowner Asst</t>
  </si>
  <si>
    <t>6132005155</t>
  </si>
  <si>
    <t>Retirement - Acct - Mid-City Gdns</t>
  </si>
  <si>
    <t>6132005158</t>
  </si>
  <si>
    <t>Retirement - Acct - Isaac St. John Hmbuyer Asst</t>
  </si>
  <si>
    <t>6132005160</t>
  </si>
  <si>
    <t>Retirement - Acct - Village de Jardin</t>
  </si>
  <si>
    <t>6132005162</t>
  </si>
  <si>
    <t>Retirement - Acct - Continuum of Care PD</t>
  </si>
  <si>
    <t>6132005165</t>
  </si>
  <si>
    <t>Retirement - Acct - Willowbrook</t>
  </si>
  <si>
    <t>6132005167</t>
  </si>
  <si>
    <t>Retirement - Acct - 2016 EBR Fld Landlord Admin</t>
  </si>
  <si>
    <t>6132005171</t>
  </si>
  <si>
    <t>Retirement - Acct - 2016 EBR Fld Developers Admin</t>
  </si>
  <si>
    <t>6132005174</t>
  </si>
  <si>
    <t>Retirement - Acct - Kat/Rit STARS Drywall Proj Delivery</t>
  </si>
  <si>
    <t>6132005178</t>
  </si>
  <si>
    <t>Retirement - Acct - Isaac Homeowner Rehab</t>
  </si>
  <si>
    <t>6132005180</t>
  </si>
  <si>
    <t>Retirement - Acct - CDBG QAP Program Income</t>
  </si>
  <si>
    <t>6132005181</t>
  </si>
  <si>
    <t>Retirement - Acct - Kat/Rita NRPP - Plaquemines Parish</t>
  </si>
  <si>
    <t>6132005184</t>
  </si>
  <si>
    <t>Retirement - Acct - Nat'l Hsg Trust Fd</t>
  </si>
  <si>
    <t>6132005187</t>
  </si>
  <si>
    <t>Retirement - Acct - EBR Aug16 Flood Sanction - Developer PD</t>
  </si>
  <si>
    <t>6132005188</t>
  </si>
  <si>
    <t>Retirement - Acct - Continuum of Care ADM</t>
  </si>
  <si>
    <t>6132005191</t>
  </si>
  <si>
    <t>Retirement - Acct - CDBG 2016 Flood - RR Cont Drywall PD</t>
  </si>
  <si>
    <t>6132005193</t>
  </si>
  <si>
    <t>Retirement - Acct - CDBG 2016 Flood - RR Cont Drywall Adm</t>
  </si>
  <si>
    <t>6132005196</t>
  </si>
  <si>
    <t>Retirement - Acct - CDBG 2016 Flood - Landlord Admin</t>
  </si>
  <si>
    <t>6132005198</t>
  </si>
  <si>
    <t>Retirement - Acct - CDBG 2016 Flood - Multi-Family Admin</t>
  </si>
  <si>
    <t>6132005199</t>
  </si>
  <si>
    <t>Retirement - Acct - EBR Aug16 Flood Sanction - Landlord PD</t>
  </si>
  <si>
    <t>6132005200</t>
  </si>
  <si>
    <t>Retirement - Acct - Disaster Recovery</t>
  </si>
  <si>
    <t>6132005205</t>
  </si>
  <si>
    <t>Retirement - Acct - Allocable</t>
  </si>
  <si>
    <t>6132010000</t>
  </si>
  <si>
    <t>Retirement - Exec Staff - Unallocable</t>
  </si>
  <si>
    <t>6132010025</t>
  </si>
  <si>
    <t>Retirement - Exec Staff - HOME</t>
  </si>
  <si>
    <t>6132010035</t>
  </si>
  <si>
    <t>Retirement - Exec Staff - LA Trust Fd</t>
  </si>
  <si>
    <t>6132010040</t>
  </si>
  <si>
    <t>Retirement - Exec Staff - LIHEAP</t>
  </si>
  <si>
    <t>6132010045</t>
  </si>
  <si>
    <t>Retirement - Exec Staff - LIHTC</t>
  </si>
  <si>
    <t>6132010065</t>
  </si>
  <si>
    <t>Retirement - Exec Staff - MRB</t>
  </si>
  <si>
    <t>6132010095</t>
  </si>
  <si>
    <t>Retirement - Exec Staff - S8CA</t>
  </si>
  <si>
    <t>6132010100</t>
  </si>
  <si>
    <t>Retirement - Exec Staff - LHA PBS8V</t>
  </si>
  <si>
    <t>6132010135</t>
  </si>
  <si>
    <t>Retirement - Exec Staff - WAP</t>
  </si>
  <si>
    <t>6132010186</t>
  </si>
  <si>
    <t>Retirement - Exec Staff - Disaster Case Mgt - FEMA</t>
  </si>
  <si>
    <t>6132010200</t>
  </si>
  <si>
    <t>Retirement - Exec Staff - Disaster Recovery</t>
  </si>
  <si>
    <t>6132010205</t>
  </si>
  <si>
    <t>Retirement - Exec Staff - Allocable</t>
  </si>
  <si>
    <t>6132015000</t>
  </si>
  <si>
    <t>Retirement - Legal - Unallocable</t>
  </si>
  <si>
    <t>6132015025</t>
  </si>
  <si>
    <t>Retirement - Legal - HOME</t>
  </si>
  <si>
    <t>6132015035</t>
  </si>
  <si>
    <t>Retirement - Legal - LA Trust Fd</t>
  </si>
  <si>
    <t>6132015040</t>
  </si>
  <si>
    <t>Retirement - Legal - LIHEAP</t>
  </si>
  <si>
    <t>6132015045</t>
  </si>
  <si>
    <t>Retirement - Legal - LIHTC</t>
  </si>
  <si>
    <t>6132015060</t>
  </si>
  <si>
    <t>Retirement - Legal - M2M</t>
  </si>
  <si>
    <t>6132015065</t>
  </si>
  <si>
    <t>Retirement - Legal - MRB</t>
  </si>
  <si>
    <t>6132015085</t>
  </si>
  <si>
    <t>Retirement - Legal - Kat/Rita Small Rental</t>
  </si>
  <si>
    <t>6132015090</t>
  </si>
  <si>
    <t>Retirement - Legal - Risk Sharing</t>
  </si>
  <si>
    <t>6132015095</t>
  </si>
  <si>
    <t>Retirement - Legal - S8CA</t>
  </si>
  <si>
    <t>6132015100</t>
  </si>
  <si>
    <t>Retirement - Legal - LHA PBS8V</t>
  </si>
  <si>
    <t>6132015105</t>
  </si>
  <si>
    <t>Retirement - Legal - S811 Supp Hsg</t>
  </si>
  <si>
    <t>6132015116</t>
  </si>
  <si>
    <t>Retirement - Legal - ESG</t>
  </si>
  <si>
    <t>6132015135</t>
  </si>
  <si>
    <t>Retirement - Legal - WAP</t>
  </si>
  <si>
    <t>6132015136</t>
  </si>
  <si>
    <t>Retirement - Legal - WAP Training/Tech Asst</t>
  </si>
  <si>
    <t>6132015140</t>
  </si>
  <si>
    <t>Retirement - Legal - Homebuyer Counseling Pgm</t>
  </si>
  <si>
    <t>6132015144</t>
  </si>
  <si>
    <t>Retirement - Legal - Homebuyer Education (Classes-GF)</t>
  </si>
  <si>
    <t>6132015160</t>
  </si>
  <si>
    <t>Retirement - Legal - Village de Jardin</t>
  </si>
  <si>
    <t>6132015162</t>
  </si>
  <si>
    <t>Retirement - Legal - Continuum of Care PD</t>
  </si>
  <si>
    <t>6132015193</t>
  </si>
  <si>
    <t>Retirement - Legal - CDBG 2016 Flood - RR Cont Drywall Adm</t>
  </si>
  <si>
    <t>6132015195</t>
  </si>
  <si>
    <t>Retirement - Legal - CDBG 2016 Flood - Landlord Prog Del</t>
  </si>
  <si>
    <t>6132015196</t>
  </si>
  <si>
    <t>Retirement - Legal - CDBG 2016 Flood - Landlord Admin</t>
  </si>
  <si>
    <t>6132015197</t>
  </si>
  <si>
    <t>Retirement - Legal - CDBG 2016 Flood - Multi-Family Prog Del</t>
  </si>
  <si>
    <t>6132015200</t>
  </si>
  <si>
    <t>Retirement - Legal - Disaster Recovery</t>
  </si>
  <si>
    <t>6132015205</t>
  </si>
  <si>
    <t>Retirement - Legal - Allocable</t>
  </si>
  <si>
    <t>6132025205</t>
  </si>
  <si>
    <t>Retirement - Human Res - Allocable</t>
  </si>
  <si>
    <t>6132030000</t>
  </si>
  <si>
    <t>Retirement - Int Audit - Unallocable</t>
  </si>
  <si>
    <t>6132030025</t>
  </si>
  <si>
    <t>Retirement - Int Audit - HOME</t>
  </si>
  <si>
    <t>6132030040</t>
  </si>
  <si>
    <t>Retirement - Int Audit - LIHEAP</t>
  </si>
  <si>
    <t>6132030045</t>
  </si>
  <si>
    <t>Retirement - Int Audit - LIHTC</t>
  </si>
  <si>
    <t>6132030075</t>
  </si>
  <si>
    <t>Retirement - Int Audit - NSP</t>
  </si>
  <si>
    <t>6132030095</t>
  </si>
  <si>
    <t>Retirement - Int Audit - S8CA</t>
  </si>
  <si>
    <t>6132030105</t>
  </si>
  <si>
    <t>Retirement - Int Audit - S811 Supp Hsg</t>
  </si>
  <si>
    <t>6132030116</t>
  </si>
  <si>
    <t>Retirement - Int Audit - ESG</t>
  </si>
  <si>
    <t>6132030125</t>
  </si>
  <si>
    <t>Retirement - Int Audit - LHA - HOME TBRA</t>
  </si>
  <si>
    <t>6132030135</t>
  </si>
  <si>
    <t>Retirement - Int Audit - WAP</t>
  </si>
  <si>
    <t>6132030155</t>
  </si>
  <si>
    <t>Retirement - Int Audit - Mid-City Gdns</t>
  </si>
  <si>
    <t>6132030160</t>
  </si>
  <si>
    <t>Retirement - Int Audit - Village de Jardin</t>
  </si>
  <si>
    <t>6132030165</t>
  </si>
  <si>
    <t>Retirement - Int Audit - Willowbrook</t>
  </si>
  <si>
    <t>6132030184</t>
  </si>
  <si>
    <t>Retirement - Int Audit - Nat'l Hsg Trust Fd</t>
  </si>
  <si>
    <t>6132030205</t>
  </si>
  <si>
    <t>Retirement - Int Audit - Allocable</t>
  </si>
  <si>
    <t>6132035000</t>
  </si>
  <si>
    <t>Retirement - Pub Rel - Unallocable</t>
  </si>
  <si>
    <t>6132035025</t>
  </si>
  <si>
    <t>Retirement - Pub Rel - HOME</t>
  </si>
  <si>
    <t>6132035040</t>
  </si>
  <si>
    <t>Retirement - Pub Rel - LIHEAP</t>
  </si>
  <si>
    <t>6132035045</t>
  </si>
  <si>
    <t>Retirement - Pub Rel - LIHTC</t>
  </si>
  <si>
    <t>6132035065</t>
  </si>
  <si>
    <t>Retirement - Pub Rel - MRB</t>
  </si>
  <si>
    <t>6132035095</t>
  </si>
  <si>
    <t>Retirement - Pub Rel - S8CA</t>
  </si>
  <si>
    <t>6132035100</t>
  </si>
  <si>
    <t>Retirement - Pub Rel - LHA PBS8V</t>
  </si>
  <si>
    <t>6132035105</t>
  </si>
  <si>
    <t>Retirement - Pub Rel - S811 Supp Hsg</t>
  </si>
  <si>
    <t>6132035116</t>
  </si>
  <si>
    <t>Retirement - Pub Rel - ESG</t>
  </si>
  <si>
    <t>6132035125</t>
  </si>
  <si>
    <t>Retirement - Pub Rel - LHA - HOME TBRA</t>
  </si>
  <si>
    <t>6132035135</t>
  </si>
  <si>
    <t>Retirement - Pub Rel - WAP</t>
  </si>
  <si>
    <t>6132035160</t>
  </si>
  <si>
    <t>Retirement - Pub Rel - Village de Jardin</t>
  </si>
  <si>
    <t>6132035162</t>
  </si>
  <si>
    <t>Retirement - Pub Rel - Continuum of Care PD</t>
  </si>
  <si>
    <t>6132035200</t>
  </si>
  <si>
    <t>Retirement - Pub Rel - Disaster Recovery</t>
  </si>
  <si>
    <t>6132035205</t>
  </si>
  <si>
    <t>Retirement - Pub Rel - Allocable</t>
  </si>
  <si>
    <t>6132095095</t>
  </si>
  <si>
    <t>Retirement - S8CA - S8CA</t>
  </si>
  <si>
    <t>6132095105</t>
  </si>
  <si>
    <t>Retirement - S8CA - S811 Supp Hsg</t>
  </si>
  <si>
    <t>6132095155</t>
  </si>
  <si>
    <t>Retirement - S8CA - Mid-City Gdns</t>
  </si>
  <si>
    <t>6132095160</t>
  </si>
  <si>
    <t>Retirement - S8CA - Village de Jardin</t>
  </si>
  <si>
    <t>6132095165</t>
  </si>
  <si>
    <t>Retirement - S8CA - Willowbrook</t>
  </si>
  <si>
    <t>6132095205</t>
  </si>
  <si>
    <t>Retirement - S8CA - Allocable</t>
  </si>
  <si>
    <t>6132110000</t>
  </si>
  <si>
    <t>Retirement - SF Bond - Unallocable</t>
  </si>
  <si>
    <t>6132110010</t>
  </si>
  <si>
    <t>Retirement - SF Bond - CDBG SF Loan</t>
  </si>
  <si>
    <t>6132110025</t>
  </si>
  <si>
    <t>Retirement - SF Bond - HOME</t>
  </si>
  <si>
    <t>6132110065</t>
  </si>
  <si>
    <t>Retirement - SF Bond - MRB</t>
  </si>
  <si>
    <t>6132110070</t>
  </si>
  <si>
    <t>Retirement - SF Bond - NFMC</t>
  </si>
  <si>
    <t>6132110127</t>
  </si>
  <si>
    <t>Retirement - SF Bond - Gustav/Ike Closeout</t>
  </si>
  <si>
    <t>6132110128</t>
  </si>
  <si>
    <t>Retirement - SF Bond - Isaac Closeout</t>
  </si>
  <si>
    <t>6132110129</t>
  </si>
  <si>
    <t>Retirement - SF Bond - Kat/Rita Closeout</t>
  </si>
  <si>
    <t>6132110140</t>
  </si>
  <si>
    <t>Retirement - SF Bond - Homebuyer Counseling Pgm</t>
  </si>
  <si>
    <t>6132110144</t>
  </si>
  <si>
    <t>Retirement - SF Bond - Homebuyer Education (Classes-GF)</t>
  </si>
  <si>
    <t>6132110158</t>
  </si>
  <si>
    <t>Retirement - SF Bond - Isaac St. John Hmbuyer Asst</t>
  </si>
  <si>
    <t>6132110175</t>
  </si>
  <si>
    <t>Retirement - SF Bond - Kat/Rit Soft Seconds</t>
  </si>
  <si>
    <t>6132110179</t>
  </si>
  <si>
    <t>Retirement - SF Bond - Gustav/Ike Soft Seconds</t>
  </si>
  <si>
    <t>6132110205</t>
  </si>
  <si>
    <t>Retirement - SF Bond - Allocable</t>
  </si>
  <si>
    <t>6132136025</t>
  </si>
  <si>
    <t>Retirement - Env Review - HOME</t>
  </si>
  <si>
    <t>6132136035</t>
  </si>
  <si>
    <t>Retirement - Env Review - LA Trust Fd</t>
  </si>
  <si>
    <t>6132136045</t>
  </si>
  <si>
    <t>Retirement - Env Review - LIHTC</t>
  </si>
  <si>
    <t>6132136050</t>
  </si>
  <si>
    <t>Retirement - Env Review - ARRA TCAP</t>
  </si>
  <si>
    <t>6132136065</t>
  </si>
  <si>
    <t>Retirement - Env Review - MRB</t>
  </si>
  <si>
    <t>6132136080</t>
  </si>
  <si>
    <t>Retirement - Env Review - NRPP</t>
  </si>
  <si>
    <t>6132136100</t>
  </si>
  <si>
    <t>Retirement - Env Review - LHA PBS8V</t>
  </si>
  <si>
    <t>6132136105</t>
  </si>
  <si>
    <t>Retirement - Env Review - S811 Supp Hsg</t>
  </si>
  <si>
    <t>6132136156</t>
  </si>
  <si>
    <t>Retirement - Env Review - Isaac St. John Hmowner Rehab</t>
  </si>
  <si>
    <t>6132136162</t>
  </si>
  <si>
    <t>Retirement - Env Review - Continuum of Care PD</t>
  </si>
  <si>
    <t>6132136178</t>
  </si>
  <si>
    <t>Retirement - Env Review - Isaac Homeowner Rehab</t>
  </si>
  <si>
    <t>6132136180</t>
  </si>
  <si>
    <t>Retirement - Env Review - CDBG QAP Program Income</t>
  </si>
  <si>
    <t>6132136181</t>
  </si>
  <si>
    <t>Retirement - Env Review - Kat/Rita NRPP - Plaquemines Parish</t>
  </si>
  <si>
    <t>6132136189</t>
  </si>
  <si>
    <t>Retirement - Env Review - CDBG 2016 Flood - PSH Prog Del</t>
  </si>
  <si>
    <t>6132136190</t>
  </si>
  <si>
    <t>Retirement - Env Review - CDBG 2016 Flood - PSH Admin</t>
  </si>
  <si>
    <t>6132136191</t>
  </si>
  <si>
    <t>Retirement - Env Review - CDBG 2016 Flood - RR Cont Drywall</t>
  </si>
  <si>
    <t>6132136195</t>
  </si>
  <si>
    <t>Retirement - Env Review - CDBG 2016 Flood - Landlord Prog De</t>
  </si>
  <si>
    <t>6132136196</t>
  </si>
  <si>
    <t>Retirement - Env Review - CDBG 2016 Flood - Landlord Admin</t>
  </si>
  <si>
    <t>6132136197</t>
  </si>
  <si>
    <t>Retirement - Env Review - CDBG 2016 Flood - Multi-Family Pro</t>
  </si>
  <si>
    <t>6132136198</t>
  </si>
  <si>
    <t>Retirement - Env Review - CDBG 2016 Flood - Multi-Family Adm</t>
  </si>
  <si>
    <t>6132136205</t>
  </si>
  <si>
    <t>Retirement - Env Review - Allocable</t>
  </si>
  <si>
    <t>6132166025</t>
  </si>
  <si>
    <t>Retirement - Policy - HOME</t>
  </si>
  <si>
    <t>6132166040</t>
  </si>
  <si>
    <t>Retirement - Policy - LIHEAP</t>
  </si>
  <si>
    <t>6132166045</t>
  </si>
  <si>
    <t>Retirement - Policy - LIHTC</t>
  </si>
  <si>
    <t>6132166065</t>
  </si>
  <si>
    <t>Retirement - Policy - MRB</t>
  </si>
  <si>
    <t>6132166075</t>
  </si>
  <si>
    <t>Retirement - Policy - NSP</t>
  </si>
  <si>
    <t>6132166085</t>
  </si>
  <si>
    <t>Retirement - Policy - Kat/Rita Small Rental</t>
  </si>
  <si>
    <t>6132166118</t>
  </si>
  <si>
    <t>Retirement - Policy - Gust/Ike Par Alloc Hsg</t>
  </si>
  <si>
    <t>6132166135</t>
  </si>
  <si>
    <t>Retirement - Policy - WAP</t>
  </si>
  <si>
    <t>6132166136</t>
  </si>
  <si>
    <t>Retirement - Policy - WAP Training/Tech Asst</t>
  </si>
  <si>
    <t>6132166138</t>
  </si>
  <si>
    <t>Retirement - Policy - LIHEAP Client Education</t>
  </si>
  <si>
    <t>6132166155</t>
  </si>
  <si>
    <t>Retirement - Policy - Mid-City Gdns</t>
  </si>
  <si>
    <t>6132166160</t>
  </si>
  <si>
    <t>Retirement - Policy - Village de Jardin</t>
  </si>
  <si>
    <t>6132166165</t>
  </si>
  <si>
    <t>Retirement - Policy - Willowbrook</t>
  </si>
  <si>
    <t>6132166200</t>
  </si>
  <si>
    <t>Retirement - Policy - Disaster Recovery</t>
  </si>
  <si>
    <t>6132166205</t>
  </si>
  <si>
    <t>Retirement - Policy - Allocable</t>
  </si>
  <si>
    <t>6132167025</t>
  </si>
  <si>
    <t>Retirement - OPER-Adm - HOME</t>
  </si>
  <si>
    <t>6132167045</t>
  </si>
  <si>
    <t>Retirement - OPER-Adm - LIHTC</t>
  </si>
  <si>
    <t>6132167050</t>
  </si>
  <si>
    <t>Retirement - OPER-Adm - ARRA TCAP</t>
  </si>
  <si>
    <t>6132167065</t>
  </si>
  <si>
    <t>Retirement - OPER-Adm - MRB</t>
  </si>
  <si>
    <t>6132167135</t>
  </si>
  <si>
    <t>Retirement - OPER-Adm - WAP</t>
  </si>
  <si>
    <t>6132167205</t>
  </si>
  <si>
    <t>Retirement - OPER-Adm - Allocable</t>
  </si>
  <si>
    <t>6132168000</t>
  </si>
  <si>
    <t>Retirement - Info Tech - Unallocable</t>
  </si>
  <si>
    <t>6132168205</t>
  </si>
  <si>
    <t>Retirement - Info Tech - Allocable</t>
  </si>
  <si>
    <t>6132170075</t>
  </si>
  <si>
    <t>Retirement - Sustainable Hsg - NSP</t>
  </si>
  <si>
    <t>6132170080</t>
  </si>
  <si>
    <t>Retirement - Sustainable Hsg - NRPP</t>
  </si>
  <si>
    <t>6132170085</t>
  </si>
  <si>
    <t>Retirement - Sustainable Hsg - Kat/Rita Small Rental</t>
  </si>
  <si>
    <t>6132170087</t>
  </si>
  <si>
    <t>Retirement - Sustainable Hsg - K/R Small Rental Proj Del</t>
  </si>
  <si>
    <t>6132170118</t>
  </si>
  <si>
    <t>Retirement - Sustainable Hsg - Gust/Ike Par Alloc Hsg</t>
  </si>
  <si>
    <t>6132170119</t>
  </si>
  <si>
    <t>Retirement - Sustainable Hsg - Gust/Ike State Aff Rental Pgm</t>
  </si>
  <si>
    <t>6132170121</t>
  </si>
  <si>
    <t>Retirement - Sustainable Hsg - Gust/Ike Par Afford Rental Pg</t>
  </si>
  <si>
    <t>6132170123</t>
  </si>
  <si>
    <t>Retirement - Sustainable Hsg - Katr/Rita Supp Hsg Svcs Pgm</t>
  </si>
  <si>
    <t>6132170127</t>
  </si>
  <si>
    <t>Retirement - Sustainable Hsg - Gustav/Ike Closeout</t>
  </si>
  <si>
    <t>6132170128</t>
  </si>
  <si>
    <t>Retirement - Sustainable Hsg - Isaac Closeout</t>
  </si>
  <si>
    <t>6132170129</t>
  </si>
  <si>
    <t>Retirement - Sustainable Hsg - Kat/Rita Closeout</t>
  </si>
  <si>
    <t>6132170131</t>
  </si>
  <si>
    <t>Retirement - Sustainable Hsg - 2016 Flood Piggyback Admin</t>
  </si>
  <si>
    <t>6132170132</t>
  </si>
  <si>
    <t>Retirement - Sustainable Hsg - 2016 Flood Piggyback Program</t>
  </si>
  <si>
    <t>6132170142</t>
  </si>
  <si>
    <t>Retirement - Sustainable Hsg - St. John Hsg Authority</t>
  </si>
  <si>
    <t>6132170148</t>
  </si>
  <si>
    <t>Retirement - Sustainable Hsg - CDBG Isaac Hazard Mitigation</t>
  </si>
  <si>
    <t>6132170154</t>
  </si>
  <si>
    <t>Retirement - Sustainable Hsg - Isaac Plaq Hmowner Asst</t>
  </si>
  <si>
    <t>6132170156</t>
  </si>
  <si>
    <t>Retirement - Sustainable Hsg - Isaac St. John Hmowner Rehab</t>
  </si>
  <si>
    <t>6132170158</t>
  </si>
  <si>
    <t>Retirement - Sustainable Hsg - Isaac St. John Hmbuyer Asst</t>
  </si>
  <si>
    <t>6132170166</t>
  </si>
  <si>
    <t>Retirement - Sustainable Hsg - Isaac St. John Demolition</t>
  </si>
  <si>
    <t>6132170168</t>
  </si>
  <si>
    <t>Retirement - Sustainable Hsg - Isaac St. John Small Rental</t>
  </si>
  <si>
    <t>6132170170</t>
  </si>
  <si>
    <t>Retirement - Sustainable Hsg - NSP Round 3</t>
  </si>
  <si>
    <t>6132170172</t>
  </si>
  <si>
    <t>Retirement - Sustainable Hsg - Isaac St. John Elevation Pgm</t>
  </si>
  <si>
    <t>6132170175</t>
  </si>
  <si>
    <t>Retirement - Sustainable Hsg - Kat/Rit Soft Seconds</t>
  </si>
  <si>
    <t>6132170176</t>
  </si>
  <si>
    <t>Retirement - Sustainable Hsg - Kat/Rit Hsg Dev Loan Fd</t>
  </si>
  <si>
    <t>6132170177</t>
  </si>
  <si>
    <t>Retirement - Sustainable Hsg - Kat/Rit Land Assembly Oper</t>
  </si>
  <si>
    <t>6132170178</t>
  </si>
  <si>
    <t>Retirement - Sustainable Hsg - Isaac Homeowner Rehab</t>
  </si>
  <si>
    <t>6132170179</t>
  </si>
  <si>
    <t>Retirement - Sustainable Hsg - Gustav/Ike Soft Seconds</t>
  </si>
  <si>
    <t>6132170180</t>
  </si>
  <si>
    <t>Retirement - Sustainable Hsg - CDBG QAP Program Income</t>
  </si>
  <si>
    <t>6132170181</t>
  </si>
  <si>
    <t>Retirement - Sustainable Hsg - Kat/Rita NRPP - Plaquemines P</t>
  </si>
  <si>
    <t>6132170187</t>
  </si>
  <si>
    <t>Retirement - Sustainable Hsg - EBR Aug16 Flood Sanction - De</t>
  </si>
  <si>
    <t>6132170191</t>
  </si>
  <si>
    <t>Retirement - Sustainable Hsg - CDBG 2016 Flood - RR Cont Dry</t>
  </si>
  <si>
    <t>6132170195</t>
  </si>
  <si>
    <t>Retirement - Sustainable Hsg - CDBG 2016 Flood - Landlord Pr</t>
  </si>
  <si>
    <t>6132170196</t>
  </si>
  <si>
    <t>Retirement - Sustainable Hsg - CDBG 2016 Flood - Landlord Ad</t>
  </si>
  <si>
    <t>6132170197</t>
  </si>
  <si>
    <t>Retirement - Sustainable Hsg - CDBG 2016 Flood - Multi-Famil</t>
  </si>
  <si>
    <t>6132170198</t>
  </si>
  <si>
    <t>6132170199</t>
  </si>
  <si>
    <t>Retirement - Sustainable Hsg - EBR Aug16 Flood Sanction - La</t>
  </si>
  <si>
    <t>6132170205</t>
  </si>
  <si>
    <t>Retirement - Sustainable Hsg - Allocable</t>
  </si>
  <si>
    <t>6132172035</t>
  </si>
  <si>
    <t>Retirement - Energy - LA Trust Fd</t>
  </si>
  <si>
    <t>6132172040</t>
  </si>
  <si>
    <t>Retirement - Energy - LIHEAP</t>
  </si>
  <si>
    <t>6132172060</t>
  </si>
  <si>
    <t>Retirement - Energy - M2M</t>
  </si>
  <si>
    <t>6132172080</t>
  </si>
  <si>
    <t>Retirement - Energy - NRPP</t>
  </si>
  <si>
    <t>6132172090</t>
  </si>
  <si>
    <t>Retirement - Energy - Risk Sharing</t>
  </si>
  <si>
    <t>6132172095</t>
  </si>
  <si>
    <t>Retirement - Energy - S8CA</t>
  </si>
  <si>
    <t>6132172105</t>
  </si>
  <si>
    <t>Retirement - Energy - S811 Supp Hsg</t>
  </si>
  <si>
    <t>6132172135</t>
  </si>
  <si>
    <t>Retirement - Energy - WAP</t>
  </si>
  <si>
    <t>6132172136</t>
  </si>
  <si>
    <t>Retirement - Energy - WAP Training/Tech Asst</t>
  </si>
  <si>
    <t>6132172155</t>
  </si>
  <si>
    <t>Retirement - Energy - Mid-City Gdns</t>
  </si>
  <si>
    <t>6132172160</t>
  </si>
  <si>
    <t>Retirement - Energy - Village de Jardin</t>
  </si>
  <si>
    <t>6132172165</t>
  </si>
  <si>
    <t>Retirement - Energy - Willowbrook</t>
  </si>
  <si>
    <t>6132172178</t>
  </si>
  <si>
    <t>Retirement - Energy - Isaac Homeowner Rehab</t>
  </si>
  <si>
    <t>6132172205</t>
  </si>
  <si>
    <t>Retirement - Energy - Allocable</t>
  </si>
  <si>
    <t>6132178075</t>
  </si>
  <si>
    <t>Retirement - LHA - NSP</t>
  </si>
  <si>
    <t>6132178085</t>
  </si>
  <si>
    <t>Retirement - LHA - Kat/Rita Small Rental</t>
  </si>
  <si>
    <t>6132178095</t>
  </si>
  <si>
    <t>Retirement - LHA - S8CA</t>
  </si>
  <si>
    <t>6132178100</t>
  </si>
  <si>
    <t>Retirement - LHA - PBS8V</t>
  </si>
  <si>
    <t>6132178105</t>
  </si>
  <si>
    <t>Retirement - LHA - S811 Supp Hsg</t>
  </si>
  <si>
    <t>6132178111</t>
  </si>
  <si>
    <t>Retirement - LHA - Kat/Rita Homelessness Supports</t>
  </si>
  <si>
    <t>6132178112</t>
  </si>
  <si>
    <t>Retirement - LHA - Gust/Ike Par Alloc/Homelessness Prev</t>
  </si>
  <si>
    <t>6132178116</t>
  </si>
  <si>
    <t>Retirement - LHA - ESG</t>
  </si>
  <si>
    <t>6132178123</t>
  </si>
  <si>
    <t>Retirement - LHA - Katr/Rita Supp Hsg Svcs Pgm</t>
  </si>
  <si>
    <t>6132178125</t>
  </si>
  <si>
    <t>Retirement - LHA - HOME TBRA</t>
  </si>
  <si>
    <t>6132178127</t>
  </si>
  <si>
    <t>Retirement - LHA - Gustav/Ike Closeout</t>
  </si>
  <si>
    <t>6132178146</t>
  </si>
  <si>
    <t>Retirement - LHA - CDBG Contam Drywall</t>
  </si>
  <si>
    <t>6132178161</t>
  </si>
  <si>
    <t>Retirement - LHA - CoC Planning Grant</t>
  </si>
  <si>
    <t>6132178162</t>
  </si>
  <si>
    <t>Retirement - LHA - Continuum of Care PD</t>
  </si>
  <si>
    <t>6132178163</t>
  </si>
  <si>
    <t>Retirement - LHA - CoC RRH Grant</t>
  </si>
  <si>
    <t>6132178174</t>
  </si>
  <si>
    <t>Retirement - LHA - Kat/Rit STARS Drywall Proj Delivery</t>
  </si>
  <si>
    <t>6132178186</t>
  </si>
  <si>
    <t>Retirement - LHA - Disaster Case Mgt - FEMA</t>
  </si>
  <si>
    <t>6132178188</t>
  </si>
  <si>
    <t>Retirement - LHA - Continuum of Care ADM</t>
  </si>
  <si>
    <t>6132178189</t>
  </si>
  <si>
    <t>Retirement - LHA - CDBG 2016 Flood - PSH Prog Del</t>
  </si>
  <si>
    <t>6132178190</t>
  </si>
  <si>
    <t>Retirement - LHA - CDBG 2016 Flood - PSH Admin</t>
  </si>
  <si>
    <t>6132178191</t>
  </si>
  <si>
    <t>Retirement - LHA - CDBG 2016 Flood - RR Cont Drywall PD</t>
  </si>
  <si>
    <t>6132178193</t>
  </si>
  <si>
    <t>Retirement - LHA - CDBG 2016 Flood - RR Cont Drywall Adm</t>
  </si>
  <si>
    <t>6132178200</t>
  </si>
  <si>
    <t>Retirement - LHA - Disaster Recovery</t>
  </si>
  <si>
    <t>6132178205</t>
  </si>
  <si>
    <t>Retirement - LHA - Allocable</t>
  </si>
  <si>
    <t>6132180025</t>
  </si>
  <si>
    <t>Retirement - Rental Prod - HOME</t>
  </si>
  <si>
    <t>6132180045</t>
  </si>
  <si>
    <t>Retirement - Rental Prod - LIHTC</t>
  </si>
  <si>
    <t>6132180065</t>
  </si>
  <si>
    <t>Retirement - Rental Prod - MRB</t>
  </si>
  <si>
    <t>6132180075</t>
  </si>
  <si>
    <t>Retirement - Rental Prod - NSP</t>
  </si>
  <si>
    <t>6132180125</t>
  </si>
  <si>
    <t>Retirement - Rental Prod - LHA - HOME TBRA</t>
  </si>
  <si>
    <t>6132180180</t>
  </si>
  <si>
    <t>Retirement - Rental Prod - CDBG QAP Program Income</t>
  </si>
  <si>
    <t>6132180184</t>
  </si>
  <si>
    <t>Retirement - Rental Prod - Nat'l Hsg Trust Fd</t>
  </si>
  <si>
    <t>6132180205</t>
  </si>
  <si>
    <t>Retirement - Rental Prod - Allocable</t>
  </si>
  <si>
    <t>6132185040</t>
  </si>
  <si>
    <t>Retirement - Homeowner Asst - LIHEAP</t>
  </si>
  <si>
    <t>6132185080</t>
  </si>
  <si>
    <t>Retirement - Homeowner Asst - NRPP</t>
  </si>
  <si>
    <t>6132185135</t>
  </si>
  <si>
    <t>Retirement - Homeowner Asst - WAP</t>
  </si>
  <si>
    <t>6132185178</t>
  </si>
  <si>
    <t>Retirement - Homeowner Asst - Isaac Homeowner Rehab</t>
  </si>
  <si>
    <t>6132185205</t>
  </si>
  <si>
    <t>Retirement - Homeowner Asst - Allocable</t>
  </si>
  <si>
    <t>6132190025</t>
  </si>
  <si>
    <t>Retirement - Compliance - HOME</t>
  </si>
  <si>
    <t>6132190035</t>
  </si>
  <si>
    <t>Retirement - Compliance - LA Trust Fd</t>
  </si>
  <si>
    <t>6132190045</t>
  </si>
  <si>
    <t>Retirement - Compliance - LIHTC</t>
  </si>
  <si>
    <t>6132190055</t>
  </si>
  <si>
    <t>Retirement - Compliance - ARRA TCEX</t>
  </si>
  <si>
    <t>6132190075</t>
  </si>
  <si>
    <t>Retirement - Compliance - NSP</t>
  </si>
  <si>
    <t>6132190080</t>
  </si>
  <si>
    <t>Retirement - Compliance - NRPP</t>
  </si>
  <si>
    <t>6132190085</t>
  </si>
  <si>
    <t>Retirement - Compliance - Kat/Rita Small Rental</t>
  </si>
  <si>
    <t>6132190087</t>
  </si>
  <si>
    <t>Retirement - Compliance - K/R Small Rental Proj Del</t>
  </si>
  <si>
    <t>6132190090</t>
  </si>
  <si>
    <t>Retirement - Compliance - Risk Sharing</t>
  </si>
  <si>
    <t>6132190095</t>
  </si>
  <si>
    <t>Retirement - Compliance - S8CA</t>
  </si>
  <si>
    <t>6132190100</t>
  </si>
  <si>
    <t>Retirement - Compliance - LHA PBS8V</t>
  </si>
  <si>
    <t>6132190105</t>
  </si>
  <si>
    <t>Retirement - Compliance - S811 Supp Hsg</t>
  </si>
  <si>
    <t>6132190119</t>
  </si>
  <si>
    <t>Retirement - Compliance - Gust/Ike State Aff Rental Pgm</t>
  </si>
  <si>
    <t>6132190121</t>
  </si>
  <si>
    <t>Retirement - Compliance - Gust/Ike Par Afford Rental Pgm</t>
  </si>
  <si>
    <t>6132190122</t>
  </si>
  <si>
    <t>Retirement - Compliance - Gust/Ike Piggyback Pgm</t>
  </si>
  <si>
    <t>6132190124</t>
  </si>
  <si>
    <t>Retirement - Compliance - Katr/Rita LIHTC Piggyback</t>
  </si>
  <si>
    <t>6132190125</t>
  </si>
  <si>
    <t>Retirement - Compliance - LHA - HOME TBRA</t>
  </si>
  <si>
    <t>6132190155</t>
  </si>
  <si>
    <t>Retirement - Compliance - Mid-City Gdns</t>
  </si>
  <si>
    <t>6132190156</t>
  </si>
  <si>
    <t>Retirement - Compliance - Isaac St. John Hmowner Rehab</t>
  </si>
  <si>
    <t>6132190160</t>
  </si>
  <si>
    <t>Retirement - Compliance - Village de Jardin</t>
  </si>
  <si>
    <t>6132190165</t>
  </si>
  <si>
    <t>Retirement - Compliance - Willowbrook</t>
  </si>
  <si>
    <t>6132190178</t>
  </si>
  <si>
    <t>Retirement - Compliance - Isaac Homeowner Rehab</t>
  </si>
  <si>
    <t>6132190184</t>
  </si>
  <si>
    <t>Retirement - Compliance - Nat'l Hsg Trust Fd</t>
  </si>
  <si>
    <t>6132190186</t>
  </si>
  <si>
    <t>Retirement - Compliance - Disaster Case Mgt - FEMA</t>
  </si>
  <si>
    <t>6132190187</t>
  </si>
  <si>
    <t>Retirement - Compliance - EBR Aug16 Flood Sanction - Develop</t>
  </si>
  <si>
    <t>6132190191</t>
  </si>
  <si>
    <t>Retirement - Compliance - CDBG 2016 Flood - RR Cont Drywall</t>
  </si>
  <si>
    <t>6132190195</t>
  </si>
  <si>
    <t>Retirement - Compliance - CDBG 2016 Flood - Landlord Prog De</t>
  </si>
  <si>
    <t>6132190196</t>
  </si>
  <si>
    <t>Retirement - Compliance - CDBG 2016 Flood - Landlord Admin</t>
  </si>
  <si>
    <t>6132190197</t>
  </si>
  <si>
    <t>Retirement - Compliance - CDBG 2016 Flood - Multi-Family Pro</t>
  </si>
  <si>
    <t>6132190198</t>
  </si>
  <si>
    <t>Retirement - Compliance - CDBG 2016 Flood - Multi-Family Adm</t>
  </si>
  <si>
    <t>6132190199</t>
  </si>
  <si>
    <t>Retirement - Compliance - EBR Aug16 Flood Sanction - Landlor</t>
  </si>
  <si>
    <t>6132190205</t>
  </si>
  <si>
    <t>Retirement - Compliance - Allocable</t>
  </si>
  <si>
    <t>6132195025</t>
  </si>
  <si>
    <t>Retirement - Desk Monitor - HOME</t>
  </si>
  <si>
    <t>6132195045</t>
  </si>
  <si>
    <t>Retirement - Desk Monitor - LIHTC</t>
  </si>
  <si>
    <t>6132195050</t>
  </si>
  <si>
    <t>Retirement - Desk Monitor - ARRA TCAP</t>
  </si>
  <si>
    <t>6132195055</t>
  </si>
  <si>
    <t>Retirement - Desk Monitor - ARRA TCEX</t>
  </si>
  <si>
    <t>6132195065</t>
  </si>
  <si>
    <t>Retirement - Desk Monitor - MRB</t>
  </si>
  <si>
    <t>6132195075</t>
  </si>
  <si>
    <t>Retirement - Desk Monitor - NSP</t>
  </si>
  <si>
    <t>6132195119</t>
  </si>
  <si>
    <t>Retirement - Desk Monitor - Gust/Ike State Aff Rental Pgm</t>
  </si>
  <si>
    <t>6132195122</t>
  </si>
  <si>
    <t>Retirement - Desk Monitor - Gust/Ike Piggyback Pgm</t>
  </si>
  <si>
    <t>6132195124</t>
  </si>
  <si>
    <t>Retirement - Desk Monitor - Katr/Rita LIHTC Piggyback</t>
  </si>
  <si>
    <t>6132195135</t>
  </si>
  <si>
    <t>Retirement - Desk Monitor - WAP</t>
  </si>
  <si>
    <t>6132195136</t>
  </si>
  <si>
    <t>Retirement - Desk Monitor - WAP Training/Tech Asst</t>
  </si>
  <si>
    <t>6132195155</t>
  </si>
  <si>
    <t>Retirement - Desk Monitor - Mid-City Gdns</t>
  </si>
  <si>
    <t>6132195160</t>
  </si>
  <si>
    <t>Retirement - Desk Monitor - Village de Jardin</t>
  </si>
  <si>
    <t>6132195165</t>
  </si>
  <si>
    <t>Retirement - Desk Monitor - Willowbrook</t>
  </si>
  <si>
    <t>6132195198</t>
  </si>
  <si>
    <t>Retirement - Desk Monitor - CDBG 2016 Flood - Multi-Family A</t>
  </si>
  <si>
    <t>6132195205</t>
  </si>
  <si>
    <t>Retirement - Desk Monitor - Allocable</t>
  </si>
  <si>
    <t>6142000000</t>
  </si>
  <si>
    <t>FICA/Medicare - Board - Unallocable</t>
  </si>
  <si>
    <t>6142005010</t>
  </si>
  <si>
    <t>FICA/Medicare - Acct - CDBG SF Loan</t>
  </si>
  <si>
    <t>6142005025</t>
  </si>
  <si>
    <t>FICA/Medicare - Acct - HOME</t>
  </si>
  <si>
    <t>6142005035</t>
  </si>
  <si>
    <t>FICA/Medicare - Acct - LA Trust Fd</t>
  </si>
  <si>
    <t>6142005040</t>
  </si>
  <si>
    <t>FICA/Medicare - Acct - LIHEAP</t>
  </si>
  <si>
    <t>6142005045</t>
  </si>
  <si>
    <t>FICA/Medicare - Acct - LIHTC</t>
  </si>
  <si>
    <t>6142005050</t>
  </si>
  <si>
    <t>FICA/Medicare - Acct - ARRA TCAP</t>
  </si>
  <si>
    <t>6142005055</t>
  </si>
  <si>
    <t>FICA/Medicare - Acct - ARRA TCEX</t>
  </si>
  <si>
    <t>6142005060</t>
  </si>
  <si>
    <t>FICA/Medicare - Acct - M2M</t>
  </si>
  <si>
    <t>6142005065</t>
  </si>
  <si>
    <t>FICA/Medicare - Acct - MRB</t>
  </si>
  <si>
    <t>6142005070</t>
  </si>
  <si>
    <t>FICA/Medicare - Acct - NFMC</t>
  </si>
  <si>
    <t>6142005075</t>
  </si>
  <si>
    <t>FICA/Medicare - Acct - NSP</t>
  </si>
  <si>
    <t>6142005080</t>
  </si>
  <si>
    <t>FICA/Medicare - Acct - NRPP</t>
  </si>
  <si>
    <t>6142005085</t>
  </si>
  <si>
    <t>FICA/Medicare - Acct - Kat/Rita Small Rental</t>
  </si>
  <si>
    <t>6142005090</t>
  </si>
  <si>
    <t>FICA/Medicare - Acct - Risk Sharing</t>
  </si>
  <si>
    <t>6142005095</t>
  </si>
  <si>
    <t>FICA/Medicare - Acct - S8CA</t>
  </si>
  <si>
    <t>6142005100</t>
  </si>
  <si>
    <t>FICA/Medicare - Acct - LHA PBS8V</t>
  </si>
  <si>
    <t>6142005105</t>
  </si>
  <si>
    <t>FICA/Medicare - Acct - S811 Supp Hsg</t>
  </si>
  <si>
    <t>6142005111</t>
  </si>
  <si>
    <t>FICA/Medicare - Acct - Kat/Rita Homelessness Supports</t>
  </si>
  <si>
    <t>6142005112</t>
  </si>
  <si>
    <t>FICA/Medicare - Acct - Gust/Ike Par Alloc/Homelessness Prev</t>
  </si>
  <si>
    <t>6142005113</t>
  </si>
  <si>
    <t>FICA/Medicare - Acct - Gust/Ike Pub/Supportive Hsg</t>
  </si>
  <si>
    <t>6142005116</t>
  </si>
  <si>
    <t>FICA/Medicare - Acct - ESG</t>
  </si>
  <si>
    <t>6142005118</t>
  </si>
  <si>
    <t>FICA/Medicare - Acct - Gust/Ike Par Alloc Hsg</t>
  </si>
  <si>
    <t>6142005119</t>
  </si>
  <si>
    <t>FICA/Medicare - Acct - Gust/Ike State Aff Rental Pgm</t>
  </si>
  <si>
    <t>6142005120</t>
  </si>
  <si>
    <t>FICA/Medicare - Acct - LHA Shelter + Care</t>
  </si>
  <si>
    <t>6142005121</t>
  </si>
  <si>
    <t>FICA/Medicare - Acct - Gust/Ike Par Afford Rental Pgm</t>
  </si>
  <si>
    <t>6142005122</t>
  </si>
  <si>
    <t>FICA/Medicare - Acct - Gust/Ike Piggyback Pgm</t>
  </si>
  <si>
    <t>6142005123</t>
  </si>
  <si>
    <t>FICA/Medicare - Acct - Katr/Rita Supp Hsg Svcs Pgm</t>
  </si>
  <si>
    <t>6142005124</t>
  </si>
  <si>
    <t>FICA/Medicare - Acct - Katr/Rita LIHTC Piggyback</t>
  </si>
  <si>
    <t>6142005125</t>
  </si>
  <si>
    <t>FICA/Medicare - Acct - LHA - HOME TBRA</t>
  </si>
  <si>
    <t>6142005135</t>
  </si>
  <si>
    <t>FICA/Medicare - Acct - WAP</t>
  </si>
  <si>
    <t>6142005136</t>
  </si>
  <si>
    <t>FICA/Medicare - Acct - WAP Training/Tech Asst</t>
  </si>
  <si>
    <t>6142005138</t>
  </si>
  <si>
    <t>FICA/Medicare - Acct - LIHEAP Client Education</t>
  </si>
  <si>
    <t>6142005140</t>
  </si>
  <si>
    <t>FICA/Medicare - Acct - Homebuyer Counseling Pgm</t>
  </si>
  <si>
    <t>6142005144</t>
  </si>
  <si>
    <t>FICA/Medicare - Acct - Homebuyer Education (Classes-GF)</t>
  </si>
  <si>
    <t>6142005146</t>
  </si>
  <si>
    <t>FICA/Medicare - Acct - CDBG Contam Drywall</t>
  </si>
  <si>
    <t>6142005148</t>
  </si>
  <si>
    <t>FICA/Medicare - Acct - CDBG Isaac Hazard Mitigation</t>
  </si>
  <si>
    <t>6142005154</t>
  </si>
  <si>
    <t>FICA/Medicare - Acct - Isaac Plaq Hmowner Asst</t>
  </si>
  <si>
    <t>6142005155</t>
  </si>
  <si>
    <t>FICA/Medicare - Acct - Mid-City Gdns</t>
  </si>
  <si>
    <t>6142005158</t>
  </si>
  <si>
    <t>FICA/Medicare - Acct - Isaac St. John Hmbuyer Asst</t>
  </si>
  <si>
    <t>6142005160</t>
  </si>
  <si>
    <t>FICA/Medicare - Acct - Village de Jardin</t>
  </si>
  <si>
    <t>6142005162</t>
  </si>
  <si>
    <t>FICA/Medicare - Acct - Continuum of Care PD</t>
  </si>
  <si>
    <t>6142005165</t>
  </si>
  <si>
    <t>FICA/Medicare - Acct - Willowbrook</t>
  </si>
  <si>
    <t>6142005167</t>
  </si>
  <si>
    <t>FICA/Medicare - Acct - 2016 EBR Fld Landlord Admin</t>
  </si>
  <si>
    <t>6142005171</t>
  </si>
  <si>
    <t>FICA/Medicare - Acct - 2016 EBR Fld Developers Admin</t>
  </si>
  <si>
    <t>6142005174</t>
  </si>
  <si>
    <t>FICA/Medicare - Acct - Kat/Rit STARS Drywall Proj Delivery</t>
  </si>
  <si>
    <t>6142005178</t>
  </si>
  <si>
    <t>FICA/Medicare - Acct - Isaac Homeowner Rehab</t>
  </si>
  <si>
    <t>6142005180</t>
  </si>
  <si>
    <t>FICA/Medicare - Acct - CDBG QAP Program Income</t>
  </si>
  <si>
    <t>6142005181</t>
  </si>
  <si>
    <t>FICA/Medicare - Acct - Kat/Rita NRPP - Plaquemines Parish</t>
  </si>
  <si>
    <t>6142005184</t>
  </si>
  <si>
    <t>FICA/Medicare - Acct - Nat'l Hsg Trust Fd</t>
  </si>
  <si>
    <t>6142005187</t>
  </si>
  <si>
    <t>FICA/Medicare - Acct - EBR Aug16 Flood Sanction - Developer</t>
  </si>
  <si>
    <t>6142005188</t>
  </si>
  <si>
    <t>FICA/Medicare - Acct - Continuum of Care ADM</t>
  </si>
  <si>
    <t>6142005191</t>
  </si>
  <si>
    <t>FICA/Medicare - Acct - CDBG 2016 Flood - RR Cont Drywall PD</t>
  </si>
  <si>
    <t>6142005193</t>
  </si>
  <si>
    <t>FICA/Medicare - Acct - CDBG 2016 Flood - RR Cont Drywall Adm</t>
  </si>
  <si>
    <t>6142005196</t>
  </si>
  <si>
    <t>FICA/Medicare - Acct - CDBG 2016 Flood - Landlord Admin</t>
  </si>
  <si>
    <t>6142005198</t>
  </si>
  <si>
    <t>FICA/Medicare - Acct - CDBG 2016 Flood - Multi-Family Admin</t>
  </si>
  <si>
    <t>6142005199</t>
  </si>
  <si>
    <t>FICA/Medicare - Acct - EBR Aug16 Flood Sanction - Landlord P</t>
  </si>
  <si>
    <t>6142005200</t>
  </si>
  <si>
    <t>FICA/Medicare - Acct - Disaster Recovery</t>
  </si>
  <si>
    <t>6142005205</t>
  </si>
  <si>
    <t>FICA/Medicare - Acct - Allocable</t>
  </si>
  <si>
    <t>6142010000</t>
  </si>
  <si>
    <t>FICA/Medicare - Exec Staff - Unallocable</t>
  </si>
  <si>
    <t>6142010025</t>
  </si>
  <si>
    <t>FICA/Medicare - Exec Staff - HOME</t>
  </si>
  <si>
    <t>6142010035</t>
  </si>
  <si>
    <t>FICA/Medicare - Exec Staff - LA Trust Fd</t>
  </si>
  <si>
    <t>6142010040</t>
  </si>
  <si>
    <t>FICA/Medicare - Exec Staff - LIHEAP</t>
  </si>
  <si>
    <t>6142010045</t>
  </si>
  <si>
    <t>FICA/Medicare - Exec Staff - LIHTC</t>
  </si>
  <si>
    <t>6142010065</t>
  </si>
  <si>
    <t>FICA/Medicare - Exec Staff - MRB</t>
  </si>
  <si>
    <t>6142010095</t>
  </si>
  <si>
    <t>FICA/Medicare - Exec Staff - S8CA</t>
  </si>
  <si>
    <t>6142010100</t>
  </si>
  <si>
    <t>FICA/Medicare - Exec Staff - LHA PBS8V</t>
  </si>
  <si>
    <t>6142010135</t>
  </si>
  <si>
    <t>FICA/Medicare - Exec Staff - WAP</t>
  </si>
  <si>
    <t>6142010186</t>
  </si>
  <si>
    <t>FICA/Medicare - Exec Staff - Disaster Case Mgt - FEMA</t>
  </si>
  <si>
    <t>6142010200</t>
  </si>
  <si>
    <t>FICA/Medicare - Exec Staff - Disaster Recovery</t>
  </si>
  <si>
    <t>6142010205</t>
  </si>
  <si>
    <t>FICA/Medicare - Exec Staff - Allocable</t>
  </si>
  <si>
    <t>6142015000</t>
  </si>
  <si>
    <t>FICA/Medicare - Legal - Unallocable</t>
  </si>
  <si>
    <t>6142015025</t>
  </si>
  <si>
    <t>FICA/Medicare - Legal - HOME</t>
  </si>
  <si>
    <t>6142015035</t>
  </si>
  <si>
    <t>FICA/Medicare - Legal - LA Trust Fd</t>
  </si>
  <si>
    <t>6142015040</t>
  </si>
  <si>
    <t>FICA/Medicare - Legal - LIHEAP</t>
  </si>
  <si>
    <t>6142015045</t>
  </si>
  <si>
    <t>FICA/Medicare - Legal - LIHTC</t>
  </si>
  <si>
    <t>6142015060</t>
  </si>
  <si>
    <t>FICA/Medicare - Legal - M2M</t>
  </si>
  <si>
    <t>6142015065</t>
  </si>
  <si>
    <t>FICA/Medicare - Legal - MRB</t>
  </si>
  <si>
    <t>6142015085</t>
  </si>
  <si>
    <t>FICA/Medicare - Legal - Kat/Rita Small Rental</t>
  </si>
  <si>
    <t>6142015090</t>
  </si>
  <si>
    <t>FICA/Medicare - Legal - Risk Sharing</t>
  </si>
  <si>
    <t>6142015095</t>
  </si>
  <si>
    <t>FICA/Medicare - Legal - S8CA</t>
  </si>
  <si>
    <t>6142015100</t>
  </si>
  <si>
    <t>FICA/Medicare - Legal - LHA PBS8V</t>
  </si>
  <si>
    <t>6142015105</t>
  </si>
  <si>
    <t>FICA/Medicare - Legal - S811 Supp Hsg</t>
  </si>
  <si>
    <t>6142015116</t>
  </si>
  <si>
    <t>FICA/Medicare - Legal - ESG</t>
  </si>
  <si>
    <t>6142015135</t>
  </si>
  <si>
    <t>FICA/Medicare - Legal - WAP</t>
  </si>
  <si>
    <t>6142015136</t>
  </si>
  <si>
    <t>FICA/Medicare - Legal - WAP Training/Tech Asst</t>
  </si>
  <si>
    <t>6142015140</t>
  </si>
  <si>
    <t>FICA/Medicare - Legal - Homebuyer Counseling Pgm</t>
  </si>
  <si>
    <t>6142015144</t>
  </si>
  <si>
    <t>FICA/Medicare - Legal - Homebuyer Education (Classes-GF)</t>
  </si>
  <si>
    <t>6142015160</t>
  </si>
  <si>
    <t>FICA/Medicare - Legal - Village de Jardin</t>
  </si>
  <si>
    <t>6142015162</t>
  </si>
  <si>
    <t>FICA/Medicare - Legal - Continuum of Care PD</t>
  </si>
  <si>
    <t>6142015193</t>
  </si>
  <si>
    <t>FICA/Medicare - Legal - CDBG 2016 Flood - RR Cont Drywall Ad</t>
  </si>
  <si>
    <t>6142015195</t>
  </si>
  <si>
    <t>FICA/Medicare - Legal - CDBG 2016 Flood - Landlord Prog Del</t>
  </si>
  <si>
    <t>6142015196</t>
  </si>
  <si>
    <t>FICA/Medicare - Legal - CDBG 2016 Flood - Landlord Admin</t>
  </si>
  <si>
    <t>6142015197</t>
  </si>
  <si>
    <t>FICA/Medicare - Legal - CDBG 2016 Flood - Multi-Family Prog</t>
  </si>
  <si>
    <t>6142015200</t>
  </si>
  <si>
    <t>FICA/Medicare - Legal - Disaster Recovery</t>
  </si>
  <si>
    <t>6142015205</t>
  </si>
  <si>
    <t>FICA/Medicare - Legal - Allocable</t>
  </si>
  <si>
    <t>6142025205</t>
  </si>
  <si>
    <t>FICA/Medicare - Human Res - Allocable</t>
  </si>
  <si>
    <t>6142030000</t>
  </si>
  <si>
    <t>FICA/Medicare - Int Audit - Unallocable</t>
  </si>
  <si>
    <t>6142030025</t>
  </si>
  <si>
    <t>FICA/Medicare - Int Audit - HOME</t>
  </si>
  <si>
    <t>6142030040</t>
  </si>
  <si>
    <t>FICA/Medicare - Int Audit - LIHEAP</t>
  </si>
  <si>
    <t>6142030045</t>
  </si>
  <si>
    <t>FICA/Medicare - Int Audit - LIHTC</t>
  </si>
  <si>
    <t>6142030075</t>
  </si>
  <si>
    <t>FICA/Medicare - Int Audit - NSP</t>
  </si>
  <si>
    <t>6142030095</t>
  </si>
  <si>
    <t>FICA/Medicare - Int Audit - S8CA</t>
  </si>
  <si>
    <t>6142030105</t>
  </si>
  <si>
    <t>FICA/Medicare - Int Audit - S811 Supp Hsg</t>
  </si>
  <si>
    <t>6142030116</t>
  </si>
  <si>
    <t>FICA/Medicare - Int Audit - ESG</t>
  </si>
  <si>
    <t>6142030125</t>
  </si>
  <si>
    <t>FICA/Medicare - Int Audit - LHA - HOME TBRA</t>
  </si>
  <si>
    <t>6142030135</t>
  </si>
  <si>
    <t>FICA/Medicare - Int Audit - WAP</t>
  </si>
  <si>
    <t>6142030155</t>
  </si>
  <si>
    <t>FICA/Medicare - Int Audit - Mid-City Gdns</t>
  </si>
  <si>
    <t>6142030160</t>
  </si>
  <si>
    <t>FICA/Medicare - Int Audit - Village de Jardin</t>
  </si>
  <si>
    <t>6142030165</t>
  </si>
  <si>
    <t>FICA/Medicare - Int Audit - Willowbrook</t>
  </si>
  <si>
    <t>6142030184</t>
  </si>
  <si>
    <t>FICA/Medicare - Int Audit - Nat'l Hsg Trust Fd</t>
  </si>
  <si>
    <t>6142030205</t>
  </si>
  <si>
    <t>FICA/Medicare - Int Audit - Allocable</t>
  </si>
  <si>
    <t>6142035000</t>
  </si>
  <si>
    <t>FICA/Medicare - Pub Rel - Unallocable</t>
  </si>
  <si>
    <t>6142035025</t>
  </si>
  <si>
    <t>FICA/Medicare - Pub Rel - HOME</t>
  </si>
  <si>
    <t>6142035040</t>
  </si>
  <si>
    <t>FICA/Medicare - Pub Rel - LIHEAP</t>
  </si>
  <si>
    <t>6142035045</t>
  </si>
  <si>
    <t>FICA/Medicare - Pub Rel - LIHTC</t>
  </si>
  <si>
    <t>6142035065</t>
  </si>
  <si>
    <t>FICA/Medicare - Pub Rel - MRB</t>
  </si>
  <si>
    <t>6142035095</t>
  </si>
  <si>
    <t>FICA/Medicare - Pub Rel - S8CA</t>
  </si>
  <si>
    <t>6142035100</t>
  </si>
  <si>
    <t>FICA/Medicare - Pub Rel - LHA PBS8V</t>
  </si>
  <si>
    <t>6142035105</t>
  </si>
  <si>
    <t>FICA/Medicare - Pub Rel - S811 Supp Hsg</t>
  </si>
  <si>
    <t>6142035116</t>
  </si>
  <si>
    <t>FICA/Medicare - Pub Rel - ESG</t>
  </si>
  <si>
    <t>6142035125</t>
  </si>
  <si>
    <t>FICA/Medicare - Pub Rel - LHA - HOME TBRA</t>
  </si>
  <si>
    <t>6142035135</t>
  </si>
  <si>
    <t>FICA/Medicare - Pub Rel - WAP</t>
  </si>
  <si>
    <t>6142035160</t>
  </si>
  <si>
    <t>FICA/Medicare - Pub Rel - Village de Jardin</t>
  </si>
  <si>
    <t>6142035162</t>
  </si>
  <si>
    <t>FICA/Medicare - Pub Rel - Continuum of Care PD</t>
  </si>
  <si>
    <t>6142035200</t>
  </si>
  <si>
    <t>FICA/Medicare - Pub Rel - Disaster Recovery</t>
  </si>
  <si>
    <t>6142035205</t>
  </si>
  <si>
    <t>FICA/Medicare - Pub Rel - Allocable</t>
  </si>
  <si>
    <t>6142095095</t>
  </si>
  <si>
    <t>FICA/Medicare - S8CA - S8CA</t>
  </si>
  <si>
    <t>6142095105</t>
  </si>
  <si>
    <t>FICA/Medicare - S8CA - S811 Supp Hsg</t>
  </si>
  <si>
    <t>6142095155</t>
  </si>
  <si>
    <t>FICA/Medicare - S8CA - Mid-City Gdns</t>
  </si>
  <si>
    <t>6142095160</t>
  </si>
  <si>
    <t>FICA/Medicare - S8CA - Village de Jardin</t>
  </si>
  <si>
    <t>6142095165</t>
  </si>
  <si>
    <t>FICA/Medicare - S8CA - Willowbrook</t>
  </si>
  <si>
    <t>6142095205</t>
  </si>
  <si>
    <t>FICA/Medicare - S8CA - Allocable</t>
  </si>
  <si>
    <t>6142110000</t>
  </si>
  <si>
    <t>FICA/Medicare - SF Bond - Unallocable</t>
  </si>
  <si>
    <t>6142110010</t>
  </si>
  <si>
    <t>FICA/Medicare - SF Bond - CDBG SF Loan</t>
  </si>
  <si>
    <t>6142110025</t>
  </si>
  <si>
    <t>FICA/Medicare - SF Bond - HOME</t>
  </si>
  <si>
    <t>6142110065</t>
  </si>
  <si>
    <t>FICA/Medicare - SF Bond - MRB</t>
  </si>
  <si>
    <t>6142110070</t>
  </si>
  <si>
    <t>FICA/Medicare - SF Bond - NFMC</t>
  </si>
  <si>
    <t>6142110127</t>
  </si>
  <si>
    <t>FICA/Medicare - SF Bond - Gustav/Ike Closeout</t>
  </si>
  <si>
    <t>6142110128</t>
  </si>
  <si>
    <t>FICA/Medicare - SF Bond - Isaac Closeout</t>
  </si>
  <si>
    <t>6142110129</t>
  </si>
  <si>
    <t>FICA/Medicare - SF Bond - Kat/Rita Closeout</t>
  </si>
  <si>
    <t>6142110140</t>
  </si>
  <si>
    <t>FICA/Medicare - SF Bond - Homebuyer Counseling Pgm</t>
  </si>
  <si>
    <t>6142110144</t>
  </si>
  <si>
    <t>FICA/Medicare - SF Bond - Homebuyer Education (Classes-GF)</t>
  </si>
  <si>
    <t>6142110158</t>
  </si>
  <si>
    <t>FICA/Medicare - SF Bond - Isaac St. John Hmbuyer Asst</t>
  </si>
  <si>
    <t>6142110175</t>
  </si>
  <si>
    <t>FICA/Medicare - SF Bond - Kat/Rit Soft Seconds</t>
  </si>
  <si>
    <t>6142110179</t>
  </si>
  <si>
    <t>FICA/Medicare - SF Bond - Gustav/Ike Soft Seconds</t>
  </si>
  <si>
    <t>6142110205</t>
  </si>
  <si>
    <t>FICA/Medicare - SF Bond - Allocable</t>
  </si>
  <si>
    <t>6142136025</t>
  </si>
  <si>
    <t>FICA/Medicare - Env Review - HOME</t>
  </si>
  <si>
    <t>6142136035</t>
  </si>
  <si>
    <t>FICA/Medicare - Env Review - LA Trust Fd</t>
  </si>
  <si>
    <t>6142136045</t>
  </si>
  <si>
    <t>FICA/Medicare - Env Review - LIHTC</t>
  </si>
  <si>
    <t>6142136050</t>
  </si>
  <si>
    <t>FICA/Medicare - Env Review - ARRA TCAP</t>
  </si>
  <si>
    <t>6142136065</t>
  </si>
  <si>
    <t>FICA/Medicare - Env Review - MRB</t>
  </si>
  <si>
    <t>6142136080</t>
  </si>
  <si>
    <t>FICA/Medicare - Env Review - NRPP</t>
  </si>
  <si>
    <t>6142136100</t>
  </si>
  <si>
    <t>FICA/Medicare - Env Review - LHA PBS8V</t>
  </si>
  <si>
    <t>6142136105</t>
  </si>
  <si>
    <t>FICA/Medicare - Env Review - S811 Supp Hsg</t>
  </si>
  <si>
    <t>6142136156</t>
  </si>
  <si>
    <t>FICA/Medicare - Env Review - Isaac St. John Hmowner Rehab</t>
  </si>
  <si>
    <t>6142136162</t>
  </si>
  <si>
    <t>FICA/Medicare - Env Review - Continuum of Care PD</t>
  </si>
  <si>
    <t>6142136178</t>
  </si>
  <si>
    <t>FICA/Medicare - Env Review - Isaac Homeowner Rehab</t>
  </si>
  <si>
    <t>6142136180</t>
  </si>
  <si>
    <t>FICA/Medicare - Env Review - CDBG QAP Program Income</t>
  </si>
  <si>
    <t>6142136181</t>
  </si>
  <si>
    <t>FICA/Medicare - Env Review - Kat/Rita NRPP - Plaquemines Par</t>
  </si>
  <si>
    <t>6142136189</t>
  </si>
  <si>
    <t>FICA/Medicare - Env Review - CDBG 2016 Flood - PSH Prog Del</t>
  </si>
  <si>
    <t>6142136190</t>
  </si>
  <si>
    <t>FICA/Medicare - Env Review - CDBG 2016 Flood - PSH Admin</t>
  </si>
  <si>
    <t>6142136191</t>
  </si>
  <si>
    <t>FICA/Medicare - Env Review - CDBG 2016 Flood - RR Cont Drywa</t>
  </si>
  <si>
    <t>6142136195</t>
  </si>
  <si>
    <t>FICA/Medicare - Env Review - CDBG 2016 Flood - Landlord Prog</t>
  </si>
  <si>
    <t>6142136196</t>
  </si>
  <si>
    <t>FICA/Medicare - Env Review - CDBG 2016 Flood - Landlord Admi</t>
  </si>
  <si>
    <t>6142136197</t>
  </si>
  <si>
    <t>FICA/Medicare - Env Review - CDBG 2016 Flood - Multi-Family</t>
  </si>
  <si>
    <t>6142136198</t>
  </si>
  <si>
    <t>6142136205</t>
  </si>
  <si>
    <t>FICA/Medicare - Env Review - Allocable</t>
  </si>
  <si>
    <t>6142166025</t>
  </si>
  <si>
    <t>FICA/Medicare - Policy - HOME</t>
  </si>
  <si>
    <t>6142166040</t>
  </si>
  <si>
    <t>FICA/Medicare - Policy - LIHEAP</t>
  </si>
  <si>
    <t>6142166045</t>
  </si>
  <si>
    <t>FICA/Medicare - Policy - LIHTC</t>
  </si>
  <si>
    <t>6142166065</t>
  </si>
  <si>
    <t>FICA/Medicare - Policy - MRB</t>
  </si>
  <si>
    <t>6142166075</t>
  </si>
  <si>
    <t>FICA/Medicare - Policy - NSP</t>
  </si>
  <si>
    <t>6142166085</t>
  </si>
  <si>
    <t>FICA/Medicare - Policy - Kat/Rita Small Rental</t>
  </si>
  <si>
    <t>6142166116</t>
  </si>
  <si>
    <t>FICA/Medicare - Policy - ESG</t>
  </si>
  <si>
    <t>6142166118</t>
  </si>
  <si>
    <t>FICA/Medicare - Policy - Gust/Ike Par Alloc Hsg</t>
  </si>
  <si>
    <t>6142166135</t>
  </si>
  <si>
    <t>FICA/Medicare - Policy - WAP</t>
  </si>
  <si>
    <t>6142166136</t>
  </si>
  <si>
    <t>FICA/Medicare - Policy - WAP Training/Tech Asst</t>
  </si>
  <si>
    <t>6142166138</t>
  </si>
  <si>
    <t>FICA/Medicare - Policy - LIHEAP Client Education</t>
  </si>
  <si>
    <t>6142166140</t>
  </si>
  <si>
    <t>FICA/Medicare - Policy - Homebuyer Counseling Pgm</t>
  </si>
  <si>
    <t>6142166155</t>
  </si>
  <si>
    <t>FICA/Medicare - Policy - Mid-City Gdns</t>
  </si>
  <si>
    <t>6142166160</t>
  </si>
  <si>
    <t>FICA/Medicare - Policy - Village de Jardin</t>
  </si>
  <si>
    <t>6142166165</t>
  </si>
  <si>
    <t>FICA/Medicare - Policy - Willowbrook</t>
  </si>
  <si>
    <t>6142166188</t>
  </si>
  <si>
    <t>FICA/Medicare - Policy - Continuum of Care ADM</t>
  </si>
  <si>
    <t>6142166190</t>
  </si>
  <si>
    <t>FICA/Medicare - Policy - CDBG 2016 Flood - PSH Admin</t>
  </si>
  <si>
    <t>6142166195</t>
  </si>
  <si>
    <t>FICA/Medicare - Policy - CDBG 2016 Flood - Landlord Prog Del</t>
  </si>
  <si>
    <t>6142166196</t>
  </si>
  <si>
    <t>FICA/Medicare - Policy - CDBG 2016 Flood - Landlord Admin</t>
  </si>
  <si>
    <t>6142166200</t>
  </si>
  <si>
    <t>FICA/Medicare - Policy - Disaster Recovery</t>
  </si>
  <si>
    <t>6142166205</t>
  </si>
  <si>
    <t>FICA/Medicare - Policy - Allocable</t>
  </si>
  <si>
    <t>6142167025</t>
  </si>
  <si>
    <t>FICA/Medicare - OPER-Adm - HOME</t>
  </si>
  <si>
    <t>6142167045</t>
  </si>
  <si>
    <t>FICA/Medicare - OPER-Adm - LIHTC</t>
  </si>
  <si>
    <t>6142167050</t>
  </si>
  <si>
    <t>FICA/Medicare - OPER-Adm - ARRA TCAP</t>
  </si>
  <si>
    <t>6142167065</t>
  </si>
  <si>
    <t>FICA/Medicare - OPER-Adm - MRB</t>
  </si>
  <si>
    <t>6142167135</t>
  </si>
  <si>
    <t>FICA/Medicare - OPER-Adm - WAP</t>
  </si>
  <si>
    <t>6142167205</t>
  </si>
  <si>
    <t>FICA/Medicare - OPER-Adm - Allocable</t>
  </si>
  <si>
    <t>6142168000</t>
  </si>
  <si>
    <t>FICA/Medicare - Info Tech - Unallocable</t>
  </si>
  <si>
    <t>6142168205</t>
  </si>
  <si>
    <t>FICA/Medicare - Info Tech - Allocable</t>
  </si>
  <si>
    <t>6142170075</t>
  </si>
  <si>
    <t>FICA/Medicare - Sustainable Hsg - NSP</t>
  </si>
  <si>
    <t>6142170080</t>
  </si>
  <si>
    <t>FICA/Medicare - Sustainable Hsg - NRPP</t>
  </si>
  <si>
    <t>6142170085</t>
  </si>
  <si>
    <t>FICA/Medicare - Sustainable Hsg - Kat/Rita Small Rental</t>
  </si>
  <si>
    <t>6142170087</t>
  </si>
  <si>
    <t>FICA/Medicare - Sustainable Hsg - K/R Small Rental Proj Del</t>
  </si>
  <si>
    <t>6142170116</t>
  </si>
  <si>
    <t>FICA/Medicare - Sustainable Hsg - ESG</t>
  </si>
  <si>
    <t>6142170118</t>
  </si>
  <si>
    <t>FICA/Medicare - Sustainable Hsg - Gust/Ike Par Alloc Hsg</t>
  </si>
  <si>
    <t>6142170119</t>
  </si>
  <si>
    <t>FICA/Medicare - Sustainable Hsg - Gust/Ike State Aff Rental</t>
  </si>
  <si>
    <t>6142170121</t>
  </si>
  <si>
    <t>FICA/Medicare - Sustainable Hsg - Gust/Ike Par Afford Rental</t>
  </si>
  <si>
    <t>6142170123</t>
  </si>
  <si>
    <t>FICA/Medicare - Sustainable Hsg - Katr/Rita Supp Hsg Svcs Pg</t>
  </si>
  <si>
    <t>6142170127</t>
  </si>
  <si>
    <t>FICA/Medicare - Sustainable Hsg - Gustav/Ike Closeout</t>
  </si>
  <si>
    <t>6142170128</t>
  </si>
  <si>
    <t>FICA/Medicare - Sustainable Hsg - Isaac Closeout</t>
  </si>
  <si>
    <t>6142170129</t>
  </si>
  <si>
    <t>FICA/Medicare - Sustainable Hsg - Kat/Rita Closeout</t>
  </si>
  <si>
    <t>6142170131</t>
  </si>
  <si>
    <t>FICA/Medicare - Sustainable Hsg - 2016 Flood Piggyback Admin</t>
  </si>
  <si>
    <t>6142170132</t>
  </si>
  <si>
    <t>FICA/Medicare - Sustainable Hsg - 2016 Flood Piggyback Progr</t>
  </si>
  <si>
    <t>6142170142</t>
  </si>
  <si>
    <t>FICA/Medicare - Sustainable Hsg - St. John Hsg Authority</t>
  </si>
  <si>
    <t>6142170148</t>
  </si>
  <si>
    <t>FICA/Medicare - Sustainable Hsg - CDBG Isaac Hazard Mitigati</t>
  </si>
  <si>
    <t>6142170154</t>
  </si>
  <si>
    <t>FICA/Medicare - Sustainable Hsg - Isaac Plaq Hmowner Asst</t>
  </si>
  <si>
    <t>6142170156</t>
  </si>
  <si>
    <t>FICA/Medicare - Sustainable Hsg - Isaac St. John Hmowner Reh</t>
  </si>
  <si>
    <t>6142170158</t>
  </si>
  <si>
    <t>FICA/Medicare - Sustainable Hsg - Isaac St. John Hmbuyer Ass</t>
  </si>
  <si>
    <t>6142170166</t>
  </si>
  <si>
    <t>FICA/Medicare - Sustainable Hsg - Isaac St. John Demolition</t>
  </si>
  <si>
    <t>6142170168</t>
  </si>
  <si>
    <t>FICA/Medicare - Sustainable Hsg - Isaac St. John Small Renta</t>
  </si>
  <si>
    <t>6142170170</t>
  </si>
  <si>
    <t>FICA/Medicare - Sustainable Hsg- NSP Round 3</t>
  </si>
  <si>
    <t>6142170172</t>
  </si>
  <si>
    <t>FICA/Medicare - Sustainable Hsg - Isaac St. John Elevation P</t>
  </si>
  <si>
    <t>6142170175</t>
  </si>
  <si>
    <t>FICA/Medicare - Sustainable Hsg - Kat/Rit Soft Seconds</t>
  </si>
  <si>
    <t>6142170176</t>
  </si>
  <si>
    <t>FICA/Medicare - Sustainable Hsg - Kat/Rit Hsg Dev Loan Fd</t>
  </si>
  <si>
    <t>6142170177</t>
  </si>
  <si>
    <t>FICA/Medicare - Sustainable Hsg - Kat/Rit Land Assembly Oper</t>
  </si>
  <si>
    <t>6142170178</t>
  </si>
  <si>
    <t>FICA/Medicare - Sustainable Hsg - Isaac Homeowner Rehab</t>
  </si>
  <si>
    <t>6142170179</t>
  </si>
  <si>
    <t>FICA/Medicare - Sustainable Hsg - Gustav/Ike Soft Seconds</t>
  </si>
  <si>
    <t>6142170180</t>
  </si>
  <si>
    <t>FICA/Medicare - Sustainable Hsg - CDBG QAP Program Income</t>
  </si>
  <si>
    <t>6142170181</t>
  </si>
  <si>
    <t>FICA/Medicare - Sustainable Hsg - Kat/Rita NRPP - Plaquemine</t>
  </si>
  <si>
    <t>6142170187</t>
  </si>
  <si>
    <t>FICA/Medicare - Sustainable Hsg - EBR Aug16 Flood Sanction -</t>
  </si>
  <si>
    <t>6142170191</t>
  </si>
  <si>
    <t>FICA/Medicare - Sustainable Hsg - CDBG 2016 Flood - RR Cont</t>
  </si>
  <si>
    <t>6142170195</t>
  </si>
  <si>
    <t>FICA/Medicare - Sustainable Hsg - CDBG 2016 Flood - Landlord</t>
  </si>
  <si>
    <t>6142170196</t>
  </si>
  <si>
    <t>6142170197</t>
  </si>
  <si>
    <t>FICA/Medicare - Sustainable Hsg - CDBG 2016 Flood - Multi-Fa</t>
  </si>
  <si>
    <t>6142170198</t>
  </si>
  <si>
    <t>6142170199</t>
  </si>
  <si>
    <t>6142170205</t>
  </si>
  <si>
    <t>FICA/Medicare - Sustainable Hsg - Allocable</t>
  </si>
  <si>
    <t>6142172035</t>
  </si>
  <si>
    <t>FICA/Medicare - Energy - LA Trust Fd</t>
  </si>
  <si>
    <t>6142172040</t>
  </si>
  <si>
    <t>FICA/Medicare - Energy - LIHEAP</t>
  </si>
  <si>
    <t>6142172060</t>
  </si>
  <si>
    <t>FICA/Medicare - Energy - M2M</t>
  </si>
  <si>
    <t>6142172080</t>
  </si>
  <si>
    <t>FICA/Medicare - Energy - NRPP</t>
  </si>
  <si>
    <t>6142172090</t>
  </si>
  <si>
    <t>FICA/Medicare - Energy - Risk Sharing</t>
  </si>
  <si>
    <t>6142172095</t>
  </si>
  <si>
    <t>FICA/Medicare - Energy - S8CA</t>
  </si>
  <si>
    <t>6142172105</t>
  </si>
  <si>
    <t>FICA/Medicare - Energy - S811 Supp Hsg</t>
  </si>
  <si>
    <t>6142172135</t>
  </si>
  <si>
    <t>FICA/Medicare - Energy - WAP</t>
  </si>
  <si>
    <t>6142172136</t>
  </si>
  <si>
    <t>FICA/Medicare - Energy - WAP Training/Tech Asst</t>
  </si>
  <si>
    <t>6142172155</t>
  </si>
  <si>
    <t>FICA/Medicare - Energy - Mid-City Gdns</t>
  </si>
  <si>
    <t>6142172160</t>
  </si>
  <si>
    <t>FICA/Medicare - Energy - Village de Jardin</t>
  </si>
  <si>
    <t>6142172165</t>
  </si>
  <si>
    <t>FICA/Medicare - Energy - Willowbrook</t>
  </si>
  <si>
    <t>6142172178</t>
  </si>
  <si>
    <t>FICA/Medicare - Energy - Isaac Homeowner Rehab</t>
  </si>
  <si>
    <t>6142172205</t>
  </si>
  <si>
    <t>FICA/Medicare - Energy - Allocable</t>
  </si>
  <si>
    <t>6142178075</t>
  </si>
  <si>
    <t>FICA/Medicare - LHA - NSP</t>
  </si>
  <si>
    <t>6142178085</t>
  </si>
  <si>
    <t>FICA/Medicare - LHA - Kat/Rita Small Rental</t>
  </si>
  <si>
    <t>6142178095</t>
  </si>
  <si>
    <t>FICA/Medicare - LHA - S8CA</t>
  </si>
  <si>
    <t>6142178100</t>
  </si>
  <si>
    <t>FICA/Medicare - LHA - PBS8V</t>
  </si>
  <si>
    <t>6142178105</t>
  </si>
  <si>
    <t>FICA/Medicare - LHA - S811 Supp Hsg</t>
  </si>
  <si>
    <t>6142178111</t>
  </si>
  <si>
    <t>FICA/Medicare - LHA - Kat/Rita Homelessness Supports</t>
  </si>
  <si>
    <t>6142178112</t>
  </si>
  <si>
    <t>FICA/Medicare - LHA - Gust/Ike Par Alloc/Homelessness Prev</t>
  </si>
  <si>
    <t>6142178116</t>
  </si>
  <si>
    <t>FICA/Medicare - LHA - ESG</t>
  </si>
  <si>
    <t>6142178123</t>
  </si>
  <si>
    <t>FICA/Medicare - LHA - Katr/Rita Supp Hsg Svcs Pgm</t>
  </si>
  <si>
    <t>6142178125</t>
  </si>
  <si>
    <t>FICA/Medicare - LHA - HOME TBRA</t>
  </si>
  <si>
    <t>6142178127</t>
  </si>
  <si>
    <t>FICA/Medicare - LHA - Gustav/Ike Closeout</t>
  </si>
  <si>
    <t>6142178146</t>
  </si>
  <si>
    <t>FICA/Medicare - LHA - CDBG Contam Drywall</t>
  </si>
  <si>
    <t>6142178161</t>
  </si>
  <si>
    <t>FICA/Medicare - LHA - CoC Planning Grant</t>
  </si>
  <si>
    <t>6142178162</t>
  </si>
  <si>
    <t>FICA/Medicare - LHA - Continuum of Care PD</t>
  </si>
  <si>
    <t>6142178163</t>
  </si>
  <si>
    <t>FICA/Medicare - LHA - CoC RRH Grant</t>
  </si>
  <si>
    <t>6142178174</t>
  </si>
  <si>
    <t>FICA/Medicare - LHA - Kat/Rit STARS Drywall Proj Delivery</t>
  </si>
  <si>
    <t>6142178186</t>
  </si>
  <si>
    <t>FICA/Medicare - LHA - Disaster Case Mgt - FEMA</t>
  </si>
  <si>
    <t>6142178188</t>
  </si>
  <si>
    <t>FICA/Medicare - LHA - Continuum of Care ADM</t>
  </si>
  <si>
    <t>6142178189</t>
  </si>
  <si>
    <t>FICA/Medicare - LHA - CDBG 2016 Flood - PSH Prog Del</t>
  </si>
  <si>
    <t>6142178190</t>
  </si>
  <si>
    <t>FICA/Medicare - LHA - CDBG 2016 Flood - PSH Admin</t>
  </si>
  <si>
    <t>6142178191</t>
  </si>
  <si>
    <t>FICA/Medicare - LHA - CDBG 2016 Flood - RR Cont Drywall PD</t>
  </si>
  <si>
    <t>6142178193</t>
  </si>
  <si>
    <t>FICA/Medicare - LHA - CDBG 2016 Flood - RR Cont Drywall Adm</t>
  </si>
  <si>
    <t>6142178200</t>
  </si>
  <si>
    <t>FICA/Medicare - LHA - Disaster Recovery</t>
  </si>
  <si>
    <t>6142178205</t>
  </si>
  <si>
    <t>FICA/Medicare - LHA - Allocable</t>
  </si>
  <si>
    <t>6142180025</t>
  </si>
  <si>
    <t>FICA/Medicare - Rental Prod - HOME</t>
  </si>
  <si>
    <t>6142180045</t>
  </si>
  <si>
    <t>FICA/Medicare - Rental Prod - LIHTC</t>
  </si>
  <si>
    <t>6142180065</t>
  </si>
  <si>
    <t>FICA/Medicare - Rental Prod - MRB</t>
  </si>
  <si>
    <t>6142180075</t>
  </si>
  <si>
    <t>FICA/Medicare - Rental Prod - NSP</t>
  </si>
  <si>
    <t>6142180125</t>
  </si>
  <si>
    <t>FICA/Medicare - Rental Prod - LHA - HOME TBRA</t>
  </si>
  <si>
    <t>6142180180</t>
  </si>
  <si>
    <t>FICA/Medicare - Rental Prod - CDBG QAP Program Income</t>
  </si>
  <si>
    <t>6142180184</t>
  </si>
  <si>
    <t>FICA/Medicare - Rental Prod - Nat'l Hsg Trust Fd</t>
  </si>
  <si>
    <t>6142180205</t>
  </si>
  <si>
    <t>FICA/Medicare - Rental Prod - Allocable</t>
  </si>
  <si>
    <t>6142185040</t>
  </si>
  <si>
    <t>FICA/Medicare - Homeowner Asst - LIHEAP</t>
  </si>
  <si>
    <t>6142185080</t>
  </si>
  <si>
    <t>FICA/Medicare - Homeowner Asst - NRPP</t>
  </si>
  <si>
    <t>6142185135</t>
  </si>
  <si>
    <t>FICA/Medicare - Homeowner Asst - WAP</t>
  </si>
  <si>
    <t>6142185178</t>
  </si>
  <si>
    <t>FICA/Medicare - Homeowner Asst - Isaac Homeowner Rehab</t>
  </si>
  <si>
    <t>6142185205</t>
  </si>
  <si>
    <t>FICA/Medicare - Homeowner Asst - Allocable</t>
  </si>
  <si>
    <t>6142190025</t>
  </si>
  <si>
    <t>FICA/Medicare - Compliance - HOME</t>
  </si>
  <si>
    <t>6142190035</t>
  </si>
  <si>
    <t>FICA/Medicare - Compliance - LA Trust Fd</t>
  </si>
  <si>
    <t>6142190045</t>
  </si>
  <si>
    <t>FICA/Medicare - Compliance - LIHTC</t>
  </si>
  <si>
    <t>6142190055</t>
  </si>
  <si>
    <t>FICA/Medicare - Compliance - ARRA TCEX</t>
  </si>
  <si>
    <t>6142190075</t>
  </si>
  <si>
    <t>FICA/Medicare - Compliance - NSP</t>
  </si>
  <si>
    <t>6142190080</t>
  </si>
  <si>
    <t>FICA/Medicare - Compliance - NRPP</t>
  </si>
  <si>
    <t>6142190085</t>
  </si>
  <si>
    <t>FICA/Medicare - Compliance - Kat/Rita Small Rental</t>
  </si>
  <si>
    <t>6142190087</t>
  </si>
  <si>
    <t>FICA/Medicare - Compliance - K/R Small Rental Proj Del</t>
  </si>
  <si>
    <t>6142190090</t>
  </si>
  <si>
    <t>FICA/Medicare - Compliance - Risk Sharing</t>
  </si>
  <si>
    <t>6142190095</t>
  </si>
  <si>
    <t>FICA/Medicare - Compliance - S8CA</t>
  </si>
  <si>
    <t>6142190100</t>
  </si>
  <si>
    <t>FICA/Medicare - Compliance - LHA PBS8V</t>
  </si>
  <si>
    <t>6142190105</t>
  </si>
  <si>
    <t>FICA/Medicare - Compliance - S811 Supp Hsg</t>
  </si>
  <si>
    <t>6142190119</t>
  </si>
  <si>
    <t>FICA/Medicare - Compliance - Gust/Ike State Aff Rental Pgm</t>
  </si>
  <si>
    <t>6142190121</t>
  </si>
  <si>
    <t>FICA/Medicare - Compliance - Gust/Ike Par Afford Rental Pgm</t>
  </si>
  <si>
    <t>6142190122</t>
  </si>
  <si>
    <t>FICA/Medicare - Compliance - Gust/Ike Piggyback Pgm</t>
  </si>
  <si>
    <t>6142190124</t>
  </si>
  <si>
    <t>FICA/Medicare - Compliance - Katr/Rita LIHTC Piggyback</t>
  </si>
  <si>
    <t>6142190125</t>
  </si>
  <si>
    <t>FICA/Medicare - Compliance - LHA - HOME TBRA</t>
  </si>
  <si>
    <t>6142190155</t>
  </si>
  <si>
    <t>FICA/Medicare - Compliance - Mid-City Gdns</t>
  </si>
  <si>
    <t>6142190156</t>
  </si>
  <si>
    <t>FICA/Medicare - Compliance - Isaac St. John Hmowner Rehab</t>
  </si>
  <si>
    <t>6142190160</t>
  </si>
  <si>
    <t>FICA/Medicare - Compliance - Village de Jardin</t>
  </si>
  <si>
    <t>6142190165</t>
  </si>
  <si>
    <t>FICA/Medicare - Compliance - Willowbrook</t>
  </si>
  <si>
    <t>6142190178</t>
  </si>
  <si>
    <t>FICA/Medicare - Compliance - Isaac Homeowner Rehab</t>
  </si>
  <si>
    <t>6142190184</t>
  </si>
  <si>
    <t>FICA/Medicare - Compliance - Nat'l Hsg Trust Fd</t>
  </si>
  <si>
    <t>6142190186</t>
  </si>
  <si>
    <t>FICA/Medicare - Compliance - Disaster Case Mgt - FEMA</t>
  </si>
  <si>
    <t>6142190187</t>
  </si>
  <si>
    <t>FICA/Medicare - Compliance - EBR Aug16 Flood Sanction - Deve</t>
  </si>
  <si>
    <t>6142190191</t>
  </si>
  <si>
    <t>FICA/Medicare - Compliance - CDBG 2016 Flood - RR Cont Drywa</t>
  </si>
  <si>
    <t>6142190195</t>
  </si>
  <si>
    <t>FICA/Medicare - Compliance - CDBG 2016 Flood - Landlord Prog</t>
  </si>
  <si>
    <t>6142190196</t>
  </si>
  <si>
    <t>FICA/Medicare - Compliance - CDBG 2016 Flood - Landlord Admi</t>
  </si>
  <si>
    <t>6142190197</t>
  </si>
  <si>
    <t>FICA/Medicare - Compliance - CDBG 2016 Flood - Multi-Family</t>
  </si>
  <si>
    <t>6142190198</t>
  </si>
  <si>
    <t>6142190199</t>
  </si>
  <si>
    <t>FICA/Medicare - Compliance - EBR Aug16 Flood Sanction - Land</t>
  </si>
  <si>
    <t>6142190205</t>
  </si>
  <si>
    <t>FICA/Medicare - Compliance - Allocable</t>
  </si>
  <si>
    <t>6142195025</t>
  </si>
  <si>
    <t>FICA/Medicare - Desk Monitor - HOME</t>
  </si>
  <si>
    <t>6142195045</t>
  </si>
  <si>
    <t>FICA/Medicare - Desk Monitor - LIHTC</t>
  </si>
  <si>
    <t>6142195050</t>
  </si>
  <si>
    <t>FICA/Medicare - Desk Monitor - ARRA TCAP</t>
  </si>
  <si>
    <t>6142195055</t>
  </si>
  <si>
    <t>FICA/Medicare - Desk Monitor - ARRA TCEX</t>
  </si>
  <si>
    <t>6142195065</t>
  </si>
  <si>
    <t>FICA/Medicare - Desk Monitor - MRB</t>
  </si>
  <si>
    <t>6142195075</t>
  </si>
  <si>
    <t>FICA/Medicare - Desk Monitor - NSP</t>
  </si>
  <si>
    <t>6142195119</t>
  </si>
  <si>
    <t>FICA/Medicare - Desk Monitor - Gust/Ike State Aff Rental Pgm</t>
  </si>
  <si>
    <t>6142195122</t>
  </si>
  <si>
    <t>FICA/Medicare - Desk Monitor - Gust/Ike Piggyback Pgm</t>
  </si>
  <si>
    <t>6142195124</t>
  </si>
  <si>
    <t>FICA/Medicare - Desk Monitor - Katr/Rita LIHTC Piggyback</t>
  </si>
  <si>
    <t>6142195135</t>
  </si>
  <si>
    <t>FICA/Medicare - Desk Monitor - WAP</t>
  </si>
  <si>
    <t>6142195136</t>
  </si>
  <si>
    <t>FICA/Medicare - Desk Monitor - WAP Training/Tech Asst</t>
  </si>
  <si>
    <t>6142195155</t>
  </si>
  <si>
    <t>FICA/Medicare - Desk Monitor - Mid-City Gdns</t>
  </si>
  <si>
    <t>6142195160</t>
  </si>
  <si>
    <t>FICA/Medicare - Desk Monitor - Village de Jardin</t>
  </si>
  <si>
    <t>6142195165</t>
  </si>
  <si>
    <t>FICA/Medicare - Desk Monitor - Willowbrook</t>
  </si>
  <si>
    <t>6142195198</t>
  </si>
  <si>
    <t>FICA/Medicare - Desk Monitor - CDBG 2016 Flood - Multi-Famil</t>
  </si>
  <si>
    <t>6142195205</t>
  </si>
  <si>
    <t>FICA/Medicare - Desk Monitor - Allocable</t>
  </si>
  <si>
    <t>6152005205</t>
  </si>
  <si>
    <t>Group Insurance - Acct - Allocable</t>
  </si>
  <si>
    <t>6152010205</t>
  </si>
  <si>
    <t>Group Insurance - Exec Staff - Allocable</t>
  </si>
  <si>
    <t>6152015205</t>
  </si>
  <si>
    <t>Group Insurance - Legal - Allocable</t>
  </si>
  <si>
    <t>6152025205</t>
  </si>
  <si>
    <t>Group Insurance - Human Res - Allocable</t>
  </si>
  <si>
    <t>6152030205</t>
  </si>
  <si>
    <t>Group Insurance - Int Audit - Allocable</t>
  </si>
  <si>
    <t>6152035000</t>
  </si>
  <si>
    <t>Group Insurance - Pub Rel - Unallocable</t>
  </si>
  <si>
    <t>6152035205</t>
  </si>
  <si>
    <t>Group Insurance - Pub Rel - Allocable</t>
  </si>
  <si>
    <t>6152095205</t>
  </si>
  <si>
    <t>Group Insurance - S8CA - Allocable</t>
  </si>
  <si>
    <t>6152110205</t>
  </si>
  <si>
    <t>Group Insurance - SF Bond - Allocable</t>
  </si>
  <si>
    <t>6152136205</t>
  </si>
  <si>
    <t>Group Insurance - Env Review - Allocable</t>
  </si>
  <si>
    <t>6152166205</t>
  </si>
  <si>
    <t>Group Insurance - Policy - Allocable</t>
  </si>
  <si>
    <t>6152167205</t>
  </si>
  <si>
    <t>Group Insurance - OPER-Adm - Allocable</t>
  </si>
  <si>
    <t>6152168205</t>
  </si>
  <si>
    <t>Group Insurance - Info Tech - Allocable</t>
  </si>
  <si>
    <t>6152170205</t>
  </si>
  <si>
    <t>Group Insurance - Sustainable Hsg - Allocable</t>
  </si>
  <si>
    <t>6152172205</t>
  </si>
  <si>
    <t>Group Insurance - Energy - Allocable</t>
  </si>
  <si>
    <t>6152178205</t>
  </si>
  <si>
    <t>Group Insurance - LHA - Allocable</t>
  </si>
  <si>
    <t>6152180205</t>
  </si>
  <si>
    <t>Group Insurance - Rental Prod - Allocable</t>
  </si>
  <si>
    <t>6152185205</t>
  </si>
  <si>
    <t>Group Insurance - Homeowner Asst - Allocable</t>
  </si>
  <si>
    <t>6152190205</t>
  </si>
  <si>
    <t>Group Insurance - Compliance - Allocable</t>
  </si>
  <si>
    <t>6152195205</t>
  </si>
  <si>
    <t>Group Insurance - Desk Monitor - Allocable</t>
  </si>
  <si>
    <t>6155010205</t>
  </si>
  <si>
    <t>Group Insurance - Retirees - Allocable</t>
  </si>
  <si>
    <t>Human Resources</t>
  </si>
  <si>
    <t>6410015000</t>
  </si>
  <si>
    <t>Legal Expenses -  Unallocable</t>
  </si>
  <si>
    <t>6410015025</t>
  </si>
  <si>
    <t>Legal Expenses - HOME</t>
  </si>
  <si>
    <t>6410015045</t>
  </si>
  <si>
    <t>Legal Expenses - LIHTC</t>
  </si>
  <si>
    <t>6410015090</t>
  </si>
  <si>
    <t>Legal Expenses - Risk Sharing</t>
  </si>
  <si>
    <t>6410015205</t>
  </si>
  <si>
    <t>Legal Expenses - Allocable</t>
  </si>
  <si>
    <t>6410095095</t>
  </si>
  <si>
    <t>Legal Expenses - S8CA</t>
  </si>
  <si>
    <t>6410110065</t>
  </si>
  <si>
    <t>Legal Expenses - Single Family - MRB</t>
  </si>
  <si>
    <t>Legal</t>
  </si>
  <si>
    <t>6245005205</t>
  </si>
  <si>
    <t>Continuing Ed - Certificates, License Req - Acct - Allocable</t>
  </si>
  <si>
    <t>6245015205</t>
  </si>
  <si>
    <t>Continuing Ed - Certificates, License Req - Legal - Allocabl</t>
  </si>
  <si>
    <t>6245190100</t>
  </si>
  <si>
    <t>Continuing Ed - Certificates, License Req - Compliance - LHA</t>
  </si>
  <si>
    <t>6245190205</t>
  </si>
  <si>
    <t>Continuing Ed - Certificates, License Req - Compliance - All</t>
  </si>
  <si>
    <t>6310015205</t>
  </si>
  <si>
    <t>Insurance Expense - Allocable</t>
  </si>
  <si>
    <t>6315167205</t>
  </si>
  <si>
    <t>Automobile Maintenance - Allocable</t>
  </si>
  <si>
    <t>6315172136</t>
  </si>
  <si>
    <t>Automobile Maintenance - Energy - WAP T&amp;TA</t>
  </si>
  <si>
    <t>6325005205</t>
  </si>
  <si>
    <t>Maintenance Services - Acct - Allocable</t>
  </si>
  <si>
    <t>6325035205</t>
  </si>
  <si>
    <t>Maintenance Services - Pub Rel - Allocable</t>
  </si>
  <si>
    <t>6325167205</t>
  </si>
  <si>
    <t>Maintenance Services - OPER-Adm - Allocable</t>
  </si>
  <si>
    <t>6325168045</t>
  </si>
  <si>
    <t>Maintenance Services - Info Tech - LIHTC</t>
  </si>
  <si>
    <t>6325168065</t>
  </si>
  <si>
    <t>Maintenance Services - Info Tech - MRB</t>
  </si>
  <si>
    <t>6325168095</t>
  </si>
  <si>
    <t>Maintenance Services - Info Tech - S8CA</t>
  </si>
  <si>
    <t>6325168205</t>
  </si>
  <si>
    <t>Maintenance Services - Info Tech - Allocable</t>
  </si>
  <si>
    <t>6325172040</t>
  </si>
  <si>
    <t>Maintenance Services - Energy - LIHEAP</t>
  </si>
  <si>
    <t>6325172136</t>
  </si>
  <si>
    <t>Maintenance Services - Energy - WAP Training/Tech Asst</t>
  </si>
  <si>
    <t>6325178100</t>
  </si>
  <si>
    <t>Maintenance Services - LHA - PBS8V</t>
  </si>
  <si>
    <t>6330167205</t>
  </si>
  <si>
    <t>Equipment Rental - Allocable</t>
  </si>
  <si>
    <t>6330168205</t>
  </si>
  <si>
    <t>6330178100</t>
  </si>
  <si>
    <t>Equipment Rental - LHA - PBS8V</t>
  </si>
  <si>
    <t>6335167205</t>
  </si>
  <si>
    <t>Rental Space - Off-Site StorageAllocable</t>
  </si>
  <si>
    <t>6335168205</t>
  </si>
  <si>
    <t>Rental Space - Off-Site Storage - IT - Allocable</t>
  </si>
  <si>
    <t>6350005205</t>
  </si>
  <si>
    <t>Dues &amp; Subscriptions - Acct - Allocable</t>
  </si>
  <si>
    <t>6350010205</t>
  </si>
  <si>
    <t>Dues &amp; Subscriptions - Exec Staff - Allocable</t>
  </si>
  <si>
    <t>6350015205</t>
  </si>
  <si>
    <t>Dues &amp; Subscriptions - Legal - Allocable</t>
  </si>
  <si>
    <t>6350030205</t>
  </si>
  <si>
    <t>Dues &amp; Subscriptions - Int Audit - Allocable</t>
  </si>
  <si>
    <t>6350035205</t>
  </si>
  <si>
    <t>Dues &amp; Subscriptions - Pub Rel - Allocable</t>
  </si>
  <si>
    <t>6350095095</t>
  </si>
  <si>
    <t>Dues &amp; Subscriptions - S8CA - S8CA</t>
  </si>
  <si>
    <t>6350110065</t>
  </si>
  <si>
    <t>Dues &amp; Subscriptions - SF Bond - MRB</t>
  </si>
  <si>
    <t>6350168205</t>
  </si>
  <si>
    <t>Dues &amp; Subscriptions - Info Tech - Allocable</t>
  </si>
  <si>
    <t>6350172040</t>
  </si>
  <si>
    <t>Dues &amp; Subscriptions - Energy - LIHEAP</t>
  </si>
  <si>
    <t>6350172135</t>
  </si>
  <si>
    <t>Dues &amp; Subscriptions - Energy - WAP</t>
  </si>
  <si>
    <t>6350172136</t>
  </si>
  <si>
    <t>Dues &amp; Subscriptions - Energy - WAP Train &amp; Technical Asst</t>
  </si>
  <si>
    <t>6350178100</t>
  </si>
  <si>
    <t>Dues &amp; Subscriptions - LHA - PBS8V</t>
  </si>
  <si>
    <t>6350178188</t>
  </si>
  <si>
    <t>Dues &amp; Subscriptions - LHA - Continuum of Care - Admin</t>
  </si>
  <si>
    <t>6350180025</t>
  </si>
  <si>
    <t>Dues &amp; Subscriptions - Rental Prod - HOME</t>
  </si>
  <si>
    <t>6350180045</t>
  </si>
  <si>
    <t>Dues &amp; Subscriptions - Rental Prod - LIHTC</t>
  </si>
  <si>
    <t>6350190045</t>
  </si>
  <si>
    <t>Dues &amp; Subscriptions - Compliance - LIHTC</t>
  </si>
  <si>
    <t>6350190205</t>
  </si>
  <si>
    <t>Dues &amp; Subscriptions - Compliance - Allocable</t>
  </si>
  <si>
    <t>6350195205</t>
  </si>
  <si>
    <t>Dues &amp; Subscriptions - Desk Monitor - Allocable</t>
  </si>
  <si>
    <t>6355000000</t>
  </si>
  <si>
    <t>Postage - Board - Unallocable</t>
  </si>
  <si>
    <t>6355005205</t>
  </si>
  <si>
    <t>Postage - Acct - Allocable</t>
  </si>
  <si>
    <t>6355010065</t>
  </si>
  <si>
    <t>Postage Expense - Executive - MRB</t>
  </si>
  <si>
    <t>6355010205</t>
  </si>
  <si>
    <t>Postage - Exec Staff - Allocable</t>
  </si>
  <si>
    <t>6355015205</t>
  </si>
  <si>
    <t>Postage Expense - Legal - Allocable</t>
  </si>
  <si>
    <t>6355030205</t>
  </si>
  <si>
    <t>Postage Expense - Internal Audit - Direct</t>
  </si>
  <si>
    <t>6355095095</t>
  </si>
  <si>
    <t>Postage Expense - Section 8 - Direct</t>
  </si>
  <si>
    <t>6355110065</t>
  </si>
  <si>
    <t>Postage Expense - Single Family - MRB</t>
  </si>
  <si>
    <t>6355136205</t>
  </si>
  <si>
    <t>Postage Expense - Environmental Review - Direct</t>
  </si>
  <si>
    <t>6355167205</t>
  </si>
  <si>
    <t>Postage Expense - Operations Admin - Allocable</t>
  </si>
  <si>
    <t>6355170085</t>
  </si>
  <si>
    <t>Postage Expense - Sustainable Housing - Kat-Rita Small Rent</t>
  </si>
  <si>
    <t>6355172040</t>
  </si>
  <si>
    <t>Postage Expense - Energy - LIHEAP</t>
  </si>
  <si>
    <t>6355172135</t>
  </si>
  <si>
    <t>Postage Expense - Energy - WAP</t>
  </si>
  <si>
    <t>6355178100</t>
  </si>
  <si>
    <t>Postage Expense - LHA - PBS8V Direct</t>
  </si>
  <si>
    <t>6355178105</t>
  </si>
  <si>
    <t>Postage Expense - LHA - Section 811</t>
  </si>
  <si>
    <t>6355178162</t>
  </si>
  <si>
    <t>Postage Expense - LHC - Continuum of Care</t>
  </si>
  <si>
    <t>6355178188</t>
  </si>
  <si>
    <t>Postage Expense - LHC - Continuum of Care - Admin</t>
  </si>
  <si>
    <t>6355180025</t>
  </si>
  <si>
    <t>Postage - Rental Prod - HOME</t>
  </si>
  <si>
    <t>6355180045</t>
  </si>
  <si>
    <t>Postage - Rental Prod - LIHTC</t>
  </si>
  <si>
    <t>6355190025</t>
  </si>
  <si>
    <t>Postage - Compliance - HOME</t>
  </si>
  <si>
    <t>6355190045</t>
  </si>
  <si>
    <t>Postage - Compliance - LIHTC</t>
  </si>
  <si>
    <t>6355190085</t>
  </si>
  <si>
    <t>Postage - Compliance - Kat/Rita Sm Rental Adm</t>
  </si>
  <si>
    <t>6355190205</t>
  </si>
  <si>
    <t>Postage - Compliance - Allocable</t>
  </si>
  <si>
    <t>6355195205</t>
  </si>
  <si>
    <t>Postage - Desk Monitoring - Allocable</t>
  </si>
  <si>
    <t>6360168000</t>
  </si>
  <si>
    <t>Telephone &amp; Internet -  Unallocable</t>
  </si>
  <si>
    <t>6360168160</t>
  </si>
  <si>
    <t>Telephone &amp; Internet - Village de Jardin</t>
  </si>
  <si>
    <t>6360168161</t>
  </si>
  <si>
    <t>Telephone &amp; Internet - CoC Planning Grant</t>
  </si>
  <si>
    <t>6360168205</t>
  </si>
  <si>
    <t>Telephone &amp; Internet - Allocable</t>
  </si>
  <si>
    <t>6360170198</t>
  </si>
  <si>
    <t>Telephone &amp; Internet -  Disaster Housing - CDBG 16 Flood MF</t>
  </si>
  <si>
    <t>6362015205</t>
  </si>
  <si>
    <t>Cell Phone Expense -  Legal - Allocable</t>
  </si>
  <si>
    <t>6362035205</t>
  </si>
  <si>
    <t>Cell Phone Expense -  Public Relations - Allocable</t>
  </si>
  <si>
    <t>6362168205</t>
  </si>
  <si>
    <t>Cell Phone Expense - Allocable</t>
  </si>
  <si>
    <t>6362178100</t>
  </si>
  <si>
    <t>Cell Phone Expense -  LHA - PBS8 Voucher</t>
  </si>
  <si>
    <t>6362178162</t>
  </si>
  <si>
    <t>Cell Phone Expense -  LHA - Continuum of Care</t>
  </si>
  <si>
    <t>6364168205</t>
  </si>
  <si>
    <t>Conference Call Expenses - IT - Allocable</t>
  </si>
  <si>
    <t>6365005000</t>
  </si>
  <si>
    <t>Other Operating Expenses - Acct - Unallocable</t>
  </si>
  <si>
    <t>6365010000</t>
  </si>
  <si>
    <t>Other Operating Expenses - Exec Staff - Unallocable</t>
  </si>
  <si>
    <t>6365010205</t>
  </si>
  <si>
    <t>Other Operating Expenses - Exec Staff - Allocable</t>
  </si>
  <si>
    <t>6365025205</t>
  </si>
  <si>
    <t>Other Operating Expenses - Human Res - Allocable</t>
  </si>
  <si>
    <t>6365035205</t>
  </si>
  <si>
    <t>Other Operating Expenses - Pub Rel - Allocable</t>
  </si>
  <si>
    <t>6365095095</t>
  </si>
  <si>
    <t>Other Operating Expenses - S8CA - S8CA</t>
  </si>
  <si>
    <t>6365167000</t>
  </si>
  <si>
    <t>Other Operating Expenses - OPER-Adm - Unallocable</t>
  </si>
  <si>
    <t>6365167205</t>
  </si>
  <si>
    <t>Other Operating Expenses - OPER-Adm - Allocable</t>
  </si>
  <si>
    <t>6365168000</t>
  </si>
  <si>
    <t>Other Operating Expenses - Info Tech - Unallocable</t>
  </si>
  <si>
    <t>6365168205</t>
  </si>
  <si>
    <t>Other Operating Expenses - Info Tech - Allocable</t>
  </si>
  <si>
    <t>6365170195</t>
  </si>
  <si>
    <t>Other Operating Expenses - Sus Hsg - '16 Fld Landlord PD</t>
  </si>
  <si>
    <t>6365170197</t>
  </si>
  <si>
    <t>Other Operating Expenses - Sus Hsg - '16 Fld MF Prog Del</t>
  </si>
  <si>
    <t>6365172040</t>
  </si>
  <si>
    <t>Other Operating Expenses - Energy - LIHEAP</t>
  </si>
  <si>
    <t>6365172060</t>
  </si>
  <si>
    <t>Other Operating Expenses - Energy - M2M</t>
  </si>
  <si>
    <t>6365172090</t>
  </si>
  <si>
    <t>Other Operating Expenses - Energy - Risk Sharing</t>
  </si>
  <si>
    <t>6365172135</t>
  </si>
  <si>
    <t>Other Operating Expenses - Energy - WAP</t>
  </si>
  <si>
    <t>6365172136</t>
  </si>
  <si>
    <t>Other Operating Expenses - Energy - WAP T&amp;TA</t>
  </si>
  <si>
    <t>6365178100</t>
  </si>
  <si>
    <t>Other Operating Expenses - LHA - PBS8V</t>
  </si>
  <si>
    <t>6365178188</t>
  </si>
  <si>
    <t>Other Operating Expenses - LHA - COC Admin</t>
  </si>
  <si>
    <t>6365190025</t>
  </si>
  <si>
    <t>Other Operating Expenses - Compliance - HOME</t>
  </si>
  <si>
    <t>6365190045</t>
  </si>
  <si>
    <t>Other Operating Expenses - Compliance - LIHTC</t>
  </si>
  <si>
    <t>6365190195</t>
  </si>
  <si>
    <t>Other Operating Expenses - Compliance - Flood Landlord PD</t>
  </si>
  <si>
    <t>6365190197</t>
  </si>
  <si>
    <t>Other Operating Expenses - Compliance - Flood Multifamily PD</t>
  </si>
  <si>
    <t>6365190205</t>
  </si>
  <si>
    <t>Other Operating Expenses - Compliance - Allocable</t>
  </si>
  <si>
    <t>6375005205</t>
  </si>
  <si>
    <t>Software &amp; Licenses - Acct - Allocable</t>
  </si>
  <si>
    <t>6375010205</t>
  </si>
  <si>
    <t>Software &amp; Licenses - Exec Staff - Allocable</t>
  </si>
  <si>
    <t>6375025205</t>
  </si>
  <si>
    <t>Software &amp; Licenses - Human Res - Allocable</t>
  </si>
  <si>
    <t>6375030205</t>
  </si>
  <si>
    <t>Software &amp; Licenses - Int Audit - Allocable</t>
  </si>
  <si>
    <t>6375035205</t>
  </si>
  <si>
    <t>Software &amp; Licenses - Pub Rel - Allocable</t>
  </si>
  <si>
    <t>6375136025</t>
  </si>
  <si>
    <t>Software &amp; Licenses - Env Review - HOME</t>
  </si>
  <si>
    <t>6375136045</t>
  </si>
  <si>
    <t>Software &amp; Licenses - Env Review - LIHTC</t>
  </si>
  <si>
    <t>6375136197</t>
  </si>
  <si>
    <t>Software &amp; Licenses - CDBG 2016 Flood Multi-Family Prog Del</t>
  </si>
  <si>
    <t>6375167205</t>
  </si>
  <si>
    <t>Software &amp; Licenses - OPER-Adm - Allocable</t>
  </si>
  <si>
    <t>6375168085</t>
  </si>
  <si>
    <t>Software &amp; Licenses - Info Tech - Kat/Rita Small Rental</t>
  </si>
  <si>
    <t>6375168205</t>
  </si>
  <si>
    <t>Software &amp; Licenses - Info Tech - Allocable</t>
  </si>
  <si>
    <t>6375178100</t>
  </si>
  <si>
    <t>Software &amp; Licenses - LHA - PBS8V</t>
  </si>
  <si>
    <t>6375178105</t>
  </si>
  <si>
    <t>Software &amp; Licenses - LHA - S811 Supp Hsg</t>
  </si>
  <si>
    <t>6375178162</t>
  </si>
  <si>
    <t>Software &amp; Licenses - LHA - Continuum of Care</t>
  </si>
  <si>
    <t>6375178188</t>
  </si>
  <si>
    <t>Software &amp; Licenses - LHA - CoC Admin</t>
  </si>
  <si>
    <t>6375190025</t>
  </si>
  <si>
    <t>Software &amp; Licenses - Compliance - HOME</t>
  </si>
  <si>
    <t>6375190045</t>
  </si>
  <si>
    <t>Software &amp; Licenses - Compliance - LIHTC</t>
  </si>
  <si>
    <t>6375190085</t>
  </si>
  <si>
    <t>Software &amp; Licenses - Compliance - Kat/Rita Small Rental</t>
  </si>
  <si>
    <t>6375190156</t>
  </si>
  <si>
    <t>Software &amp; Licenses - Compliance - Isaac St. John Hmowner Re</t>
  </si>
  <si>
    <t>6375190195</t>
  </si>
  <si>
    <t>Software &amp; Licenses - Compliance - CDBG 2016 Flood Ldld Pd</t>
  </si>
  <si>
    <t>6375190196</t>
  </si>
  <si>
    <t>Software &amp; Licenses - Compliance - CDBG 2016 Flood Ldld Adm</t>
  </si>
  <si>
    <t>6375190197</t>
  </si>
  <si>
    <t>Software &amp; Licenses - Compliance - CDBG 2016 Flood MultiFam</t>
  </si>
  <si>
    <t>6375190198</t>
  </si>
  <si>
    <t>Software &amp; Licenses - Compliance - CDBG 2016 Flood MF Adm</t>
  </si>
  <si>
    <t>6375190205</t>
  </si>
  <si>
    <t>Software &amp; Licenses - Compliance - Allocable</t>
  </si>
  <si>
    <t>6380005205</t>
  </si>
  <si>
    <t>Computers &amp; Hardware - Acct - Allocable</t>
  </si>
  <si>
    <t>6380015205</t>
  </si>
  <si>
    <t>Computers &amp; Hardware - Legal - Allocable</t>
  </si>
  <si>
    <t>6380030205</t>
  </si>
  <si>
    <t>Computers &amp; Hardware - Int Audit - Allocable</t>
  </si>
  <si>
    <t>6380035205</t>
  </si>
  <si>
    <t>Computers &amp; Hardware - Pub Rel - Allocable</t>
  </si>
  <si>
    <t>6380167205</t>
  </si>
  <si>
    <t>Computers &amp; Hardware - OPER-Adm - Allocable</t>
  </si>
  <si>
    <t>6380168040</t>
  </si>
  <si>
    <t>Computers &amp; Hardware - Info Tech - LIHEAP</t>
  </si>
  <si>
    <t>6380168085</t>
  </si>
  <si>
    <t>Computers &amp; Hardware - Info Tech - Kat/Rita Small Rental</t>
  </si>
  <si>
    <t>6380168120</t>
  </si>
  <si>
    <t>Computers &amp; Hardware - Info Tech - LHA Shelter + Care</t>
  </si>
  <si>
    <t>6380168205</t>
  </si>
  <si>
    <t>Computers &amp; Hardware - Info Tech - Allocable</t>
  </si>
  <si>
    <t>6380170085</t>
  </si>
  <si>
    <t>Computers &amp; Hardware - Sustainable Hsg - Kat/Rita Small Rent</t>
  </si>
  <si>
    <t>6380178188</t>
  </si>
  <si>
    <t>Computers &amp; Hardware - LHA - Continuum of Care Admin</t>
  </si>
  <si>
    <t>6380190025</t>
  </si>
  <si>
    <t>Computers &amp; Hardware - Compliance - HOME</t>
  </si>
  <si>
    <t>6380190045</t>
  </si>
  <si>
    <t>Computers &amp; Hardware - Compliance - LIHTC</t>
  </si>
  <si>
    <t>6380190095</t>
  </si>
  <si>
    <t>Computers &amp; Hardware - Compliance - S8CA</t>
  </si>
  <si>
    <t>6380190195</t>
  </si>
  <si>
    <t>Computers &amp; Hardware - Compliance - Flood Landlord PD</t>
  </si>
  <si>
    <t>6380190197</t>
  </si>
  <si>
    <t>Computers &amp; Hardware - Compliance - Flood Mult-Family PD</t>
  </si>
  <si>
    <t>6380190205</t>
  </si>
  <si>
    <t>Computers &amp; Hardware - Compliance - Allocable</t>
  </si>
  <si>
    <t>6385015205</t>
  </si>
  <si>
    <t>Office Equip &amp; Furniture - Legal - Allocable</t>
  </si>
  <si>
    <t>6385035205</t>
  </si>
  <si>
    <t>Office Equip &amp; Furniture - Pub Rel - Allocable</t>
  </si>
  <si>
    <t>6385095095</t>
  </si>
  <si>
    <t>Office Equip &amp; Furniture - S8CA - S8CA</t>
  </si>
  <si>
    <t>6385167205</t>
  </si>
  <si>
    <t>Office Equip &amp; Furniture - OPER-Adm - Allocable</t>
  </si>
  <si>
    <t>6385172040</t>
  </si>
  <si>
    <t>Office Equip &amp; Furniture - Energy - LIHEAP</t>
  </si>
  <si>
    <t>6385172135</t>
  </si>
  <si>
    <t>Office Equip &amp; Furniture - Energy - WAP</t>
  </si>
  <si>
    <t>6385185178</t>
  </si>
  <si>
    <t>Office Equip &amp; Furniture - Homeowner Asst - Isaac HRP</t>
  </si>
  <si>
    <t>6395167205</t>
  </si>
  <si>
    <t>Operating Expenses - Auto Fuel - Allocable</t>
  </si>
  <si>
    <t>6450005000</t>
  </si>
  <si>
    <t>Bank Service Charges/Trustee Fees - Unallocable</t>
  </si>
  <si>
    <t>6450005025</t>
  </si>
  <si>
    <t>Bank Service Charges/Trustee Fees - Chase &amp; Whitney HOME Acc</t>
  </si>
  <si>
    <t>6450005035</t>
  </si>
  <si>
    <t>Bank Service Charges/Trustee Fees - LA Hsg Trust Fund Acct</t>
  </si>
  <si>
    <t>6450005040</t>
  </si>
  <si>
    <t>Bank Service Charges/Trustee Fees - LIHEAP</t>
  </si>
  <si>
    <t>6450005060</t>
  </si>
  <si>
    <t>Bank Service Charges/Trustee Fees - Mark 2 Market</t>
  </si>
  <si>
    <t>6450005070</t>
  </si>
  <si>
    <t>Bank Service Charges/Trustee Fees - NFMC</t>
  </si>
  <si>
    <t>6450005080</t>
  </si>
  <si>
    <t>Bank Service Charges/Trustee Fees - NRPP Rd 3</t>
  </si>
  <si>
    <t>6450005090</t>
  </si>
  <si>
    <t>Bank Service Charges/Trustee Fees - Risk Sharing</t>
  </si>
  <si>
    <t>6450005095</t>
  </si>
  <si>
    <t>Bank Service Charges/Trustee Fees - S8CA</t>
  </si>
  <si>
    <t>6450005100</t>
  </si>
  <si>
    <t>Bank Service Charges/Trustee Fees - LHA PBS8V</t>
  </si>
  <si>
    <t>6450005105</t>
  </si>
  <si>
    <t>Bank Service Charges/Trustee Fees - S811 Supp Hsg</t>
  </si>
  <si>
    <t>6450005116</t>
  </si>
  <si>
    <t>Bank Service Charges/Trustee Fees - ESG</t>
  </si>
  <si>
    <t>6450005124</t>
  </si>
  <si>
    <t>Bank Service Charges/Trustee Fees - CDBG Piggyback Pgm</t>
  </si>
  <si>
    <t>6450005135</t>
  </si>
  <si>
    <t>Bank Service Charges/Trustee Fees - Weatherization</t>
  </si>
  <si>
    <t>6450005140</t>
  </si>
  <si>
    <t>Bank Service Charges/Trustee Fees - HUD Hsg Counseling Pgm</t>
  </si>
  <si>
    <t>6450005146</t>
  </si>
  <si>
    <t>Bank Service Charges/Trustee Fees - STARS Contaminated Drywa</t>
  </si>
  <si>
    <t>6450005162</t>
  </si>
  <si>
    <t>Bank Service Charges/Trustee Fees - Continuum of Care</t>
  </si>
  <si>
    <t>6450005165</t>
  </si>
  <si>
    <t>Bank Service Charges/Trustee Fees - Asset Mgt- Willowbrook</t>
  </si>
  <si>
    <t>6450005178</t>
  </si>
  <si>
    <t>Bank Service Charges/Trustee Fees - HRP/NRPP-Isaac</t>
  </si>
  <si>
    <t>6450005181</t>
  </si>
  <si>
    <t>Bank Service Charges/Trustee Fees - NRPP Plaq</t>
  </si>
  <si>
    <t>6450005187</t>
  </si>
  <si>
    <t>Bank Service Charges/Trustee Fees - EBR Flood Developer</t>
  </si>
  <si>
    <t>6450005188</t>
  </si>
  <si>
    <t>Bank Service Charges/Trustee Fees - Continuum of Care Admin</t>
  </si>
  <si>
    <t>6450005196</t>
  </si>
  <si>
    <t>Bank Service Charges/Trustee Fees - CDBG 2016 Flood Landlord</t>
  </si>
  <si>
    <t>6450005198</t>
  </si>
  <si>
    <t>Bank Service Charges/Trustee Fees - CDBG 2016 Flood MF</t>
  </si>
  <si>
    <t>6450005199</t>
  </si>
  <si>
    <t>Bank Service Charges/Trustee Fees - EBR 2016 Flood Landlord</t>
  </si>
  <si>
    <t>6450005205</t>
  </si>
  <si>
    <t>Bank Service Charges/Trustee Fees - Allocable</t>
  </si>
  <si>
    <t>6450178100</t>
  </si>
  <si>
    <t>Bank Service Charges/Trustee Fees - Chase PBS8V Rental Acct</t>
  </si>
  <si>
    <t>Operating Services</t>
  </si>
  <si>
    <t>6300035000</t>
  </si>
  <si>
    <t>Advertising Expense - Pub Info - Unallocable</t>
  </si>
  <si>
    <t>6300035025</t>
  </si>
  <si>
    <t>Advertising Expense - Pub Info - HOME</t>
  </si>
  <si>
    <t>6300035040</t>
  </si>
  <si>
    <t>Advertising Expense - Pub Info - LIHEAP</t>
  </si>
  <si>
    <t>6300035045</t>
  </si>
  <si>
    <t>Advertising Expense - Pub Info - LIHTC</t>
  </si>
  <si>
    <t>6300035065</t>
  </si>
  <si>
    <t>Advertising Expense - Pub Info - MRB</t>
  </si>
  <si>
    <t>6300035085</t>
  </si>
  <si>
    <t>Advertising Expense - Pub Info - Kat/Rita Small Rental</t>
  </si>
  <si>
    <t>6300035100</t>
  </si>
  <si>
    <t>Advertising Expense - Pub Info - LHA PBS8V</t>
  </si>
  <si>
    <t>6300035116</t>
  </si>
  <si>
    <t>Advertising Expense - Pub Info - ESG</t>
  </si>
  <si>
    <t>6300035135</t>
  </si>
  <si>
    <t>Advertising Expense - Pub Rel - WAP</t>
  </si>
  <si>
    <t>6300035162</t>
  </si>
  <si>
    <t>Advertising Expense - Pub Rel - Continuum of Care PD</t>
  </si>
  <si>
    <t>6300035195</t>
  </si>
  <si>
    <t>Advertising Expense - Pub Rel - CDBG 2016 Flood - Landlord P</t>
  </si>
  <si>
    <t>6300035196</t>
  </si>
  <si>
    <t>Advertising Expense - Pub Rel - CDBG 2016 Flood - Landlord A</t>
  </si>
  <si>
    <t>6300035197</t>
  </si>
  <si>
    <t>Advertising Expense - Pub Rel - CDBG 2016 Flood - Multi-Fami</t>
  </si>
  <si>
    <t>6300035205</t>
  </si>
  <si>
    <t>Advertising Expense - Pub Rel - Allocable</t>
  </si>
  <si>
    <t>6300110065</t>
  </si>
  <si>
    <t>Advertising Expense - SF Bond - MRB</t>
  </si>
  <si>
    <t>6300180045</t>
  </si>
  <si>
    <t>Advertising Expense - Rental Prod - LIHTC</t>
  </si>
  <si>
    <t>6303035065</t>
  </si>
  <si>
    <t>Sponsorships Expense - Pub Rel - MRB</t>
  </si>
  <si>
    <t>6303035100</t>
  </si>
  <si>
    <t>Sponsorships Expense - Pub Rel - LHA PBS8V</t>
  </si>
  <si>
    <t>6305035085</t>
  </si>
  <si>
    <t>Printing Expense - Pub Rel - Kat/Rita Small Rental</t>
  </si>
  <si>
    <t>6305035100</t>
  </si>
  <si>
    <t>Printing Expense - Pub Rel - LHA PBS8V</t>
  </si>
  <si>
    <t>6305035188</t>
  </si>
  <si>
    <t>Printing Expense - Continuum of Care</t>
  </si>
  <si>
    <t>6305035196</t>
  </si>
  <si>
    <t>Printing Expense - Pub Rel - CDBG 2016 Flood Landlord Admin</t>
  </si>
  <si>
    <t>6305035205</t>
  </si>
  <si>
    <t>Printing Expense - Pub Rel - Allocable</t>
  </si>
  <si>
    <t>6420000000</t>
  </si>
  <si>
    <t>Other Prof Expenses - Board - Unallocable</t>
  </si>
  <si>
    <t>6420005025</t>
  </si>
  <si>
    <t>Other Prof Expenses - Acct - HOME</t>
  </si>
  <si>
    <t>6420005040</t>
  </si>
  <si>
    <t>Other Prof Expenses - Acct - LIHEAP</t>
  </si>
  <si>
    <t>6420005205</t>
  </si>
  <si>
    <t>Other Prof Expenses - Acct - Allocable</t>
  </si>
  <si>
    <t>6420010025</t>
  </si>
  <si>
    <t>Other Prof Expenses - Exec Staff - HOME</t>
  </si>
  <si>
    <t>6420010200</t>
  </si>
  <si>
    <t>Other Prof Expenses - Exec Staff - Disaster Recovery</t>
  </si>
  <si>
    <t>6420010205</t>
  </si>
  <si>
    <t>Other Prof Expenses - Exec Staff - Allocable</t>
  </si>
  <si>
    <t>6420015205</t>
  </si>
  <si>
    <t>Other Prof Expenses - Legal - Allocable</t>
  </si>
  <si>
    <t>6420025000</t>
  </si>
  <si>
    <t>Other Prof Expenses - Human Res - Unallocable</t>
  </si>
  <si>
    <t>6420025205</t>
  </si>
  <si>
    <t>Other Prof Expenses - Human Res - Allocable</t>
  </si>
  <si>
    <t>6420035205</t>
  </si>
  <si>
    <t>Other Prof Expenses - Pub Rel - Allocable</t>
  </si>
  <si>
    <t>6420095095</t>
  </si>
  <si>
    <t>Other Prof Expenses - S8CA - S8CA</t>
  </si>
  <si>
    <t>6420110025</t>
  </si>
  <si>
    <t>Other Prof Expenses - SF Bond - HOME</t>
  </si>
  <si>
    <t>6420110065</t>
  </si>
  <si>
    <t>Other Prof Expenses - SF Bond - MRB</t>
  </si>
  <si>
    <t>6420136080</t>
  </si>
  <si>
    <t>Other Prof Expenses - Env Review - NRPP</t>
  </si>
  <si>
    <t>6420167205</t>
  </si>
  <si>
    <t>Other Prof Expenses - OPER-Adm - Allocable</t>
  </si>
  <si>
    <t>6420168205</t>
  </si>
  <si>
    <t>Other Prof Expenses - Info Tech - Allocable</t>
  </si>
  <si>
    <t>6420170000</t>
  </si>
  <si>
    <t>Other Prof Expenses - Sustainable Hsg - Unallocable</t>
  </si>
  <si>
    <t>6420170080</t>
  </si>
  <si>
    <t>Other Prof Expenses - Sustainable Hsg - NRPP</t>
  </si>
  <si>
    <t>6420170085</t>
  </si>
  <si>
    <t>Other Prof Expenses - Sustainable Hsg - Kat/Rita Small Renta</t>
  </si>
  <si>
    <t>6420170087</t>
  </si>
  <si>
    <t>Other Prof Expenses - Sustainable Hsg - K/R Small Rental Pro</t>
  </si>
  <si>
    <t>6420170178</t>
  </si>
  <si>
    <t>Other Prof Expenses - Sustainable Hsg - Isaac Homeowner Reha</t>
  </si>
  <si>
    <t>6420170195</t>
  </si>
  <si>
    <t>Other Prof Expenses - Sustainable Hsg - CDBG 2016 Flood - La</t>
  </si>
  <si>
    <t>6420170197</t>
  </si>
  <si>
    <t>Other Prof Expenses - Sustainable Hsg - CDBG 2016 Flood - Mu</t>
  </si>
  <si>
    <t>6420172000</t>
  </si>
  <si>
    <t>Other Prof Expenses - Energy - Unallocable</t>
  </si>
  <si>
    <t>6420172040</t>
  </si>
  <si>
    <t>Other Prof Expenses - Energy - LIHEAP</t>
  </si>
  <si>
    <t>6420172135</t>
  </si>
  <si>
    <t>Other Prof Expenses - Energy - WAP</t>
  </si>
  <si>
    <t>6420172136</t>
  </si>
  <si>
    <t>Other Prof Expenses - Energy - WAP Training/Tech Asst</t>
  </si>
  <si>
    <t>6420178100</t>
  </si>
  <si>
    <t>Other Prof Expenses - LHA - PBS8V</t>
  </si>
  <si>
    <t>6420178105</t>
  </si>
  <si>
    <t>Other Prof Expenses - LHA - S811 Supp Hsg</t>
  </si>
  <si>
    <t>6420178116</t>
  </si>
  <si>
    <t>Other Prof Expenses - LHA - ESG</t>
  </si>
  <si>
    <t>6420178161</t>
  </si>
  <si>
    <t>Other Prof Expenses - LHA - CoC Planning Grant</t>
  </si>
  <si>
    <t>6420178162</t>
  </si>
  <si>
    <t>Other Prof Expenses - LHA - Continuum of Care PD</t>
  </si>
  <si>
    <t>6420178188</t>
  </si>
  <si>
    <t>Other Prof Expenses - LHA - Continuum of Care ADM</t>
  </si>
  <si>
    <t>6420178191</t>
  </si>
  <si>
    <t>Other Prof Expenses - LHA - CDBG 2016 Flood - RR Cont Drywal</t>
  </si>
  <si>
    <t>6420180025</t>
  </si>
  <si>
    <t>Other Prof Expenses - Rental Prod - HOME</t>
  </si>
  <si>
    <t>6420180045</t>
  </si>
  <si>
    <t>Other Prof Expenses - Rental Prod - LIHTC</t>
  </si>
  <si>
    <t>6420180065</t>
  </si>
  <si>
    <t>Other Prof Expenses - Rental Prod - MRB</t>
  </si>
  <si>
    <t>6420195025</t>
  </si>
  <si>
    <t>Other Prof Expenses - Desk Monitor - HOME</t>
  </si>
  <si>
    <t>Professional Services</t>
  </si>
  <si>
    <t>6370000000</t>
  </si>
  <si>
    <t>Office Supplies - Board - Unallocable</t>
  </si>
  <si>
    <t>6370005000</t>
  </si>
  <si>
    <t>Office Supplies - Acct - Unallocable</t>
  </si>
  <si>
    <t>6370005025</t>
  </si>
  <si>
    <t>Office Supplies - Acct - HOME</t>
  </si>
  <si>
    <t>6370005040</t>
  </si>
  <si>
    <t>Office Supplies - Acct - LIHEAP</t>
  </si>
  <si>
    <t>6370005050</t>
  </si>
  <si>
    <t>Office Supplies - Acct - ARRA TCAP</t>
  </si>
  <si>
    <t>6370005055</t>
  </si>
  <si>
    <t>Office Supplies - Acct - ARRA TCEX</t>
  </si>
  <si>
    <t>6370005065</t>
  </si>
  <si>
    <t>Office Supplies - Acct - MRB</t>
  </si>
  <si>
    <t>6370005095</t>
  </si>
  <si>
    <t>Office Supplies - Acct - S8CA</t>
  </si>
  <si>
    <t>6370005105</t>
  </si>
  <si>
    <t>Office Supplies - Acct - S811 Supp Hsg</t>
  </si>
  <si>
    <t>6370005116</t>
  </si>
  <si>
    <t>Office Supplies - Acct - ESG</t>
  </si>
  <si>
    <t>6370005135</t>
  </si>
  <si>
    <t>Office Supplies - Acct - WAP</t>
  </si>
  <si>
    <t>6370005140</t>
  </si>
  <si>
    <t>Office Supplies - Acct - Homebuyer Counseling Pgm</t>
  </si>
  <si>
    <t>6370005146</t>
  </si>
  <si>
    <t>Office Supplies - Acct - CDBG Contam Drywall</t>
  </si>
  <si>
    <t>6370005178</t>
  </si>
  <si>
    <t>Office Supplies - Acct - Isaac NRPP</t>
  </si>
  <si>
    <t>6370005188</t>
  </si>
  <si>
    <t>Office Supplies - Acct - Continuum of Care - Admin</t>
  </si>
  <si>
    <t>6370005205</t>
  </si>
  <si>
    <t>Office Supplies - Acct - Allocable</t>
  </si>
  <si>
    <t>6370010205</t>
  </si>
  <si>
    <t>Office Supplies - Exec Staff - Allocable</t>
  </si>
  <si>
    <t>6370015205</t>
  </si>
  <si>
    <t>Office Supplies - Legal - Allocable</t>
  </si>
  <si>
    <t>6370025205</t>
  </si>
  <si>
    <t>Office Supplies - Human Res - Allocable</t>
  </si>
  <si>
    <t>6370030205</t>
  </si>
  <si>
    <t>Office Supplies - Int Audit - Allocable</t>
  </si>
  <si>
    <t>6370035205</t>
  </si>
  <si>
    <t>Office Supplies - Pub Rel - Allocable</t>
  </si>
  <si>
    <t>6370095095</t>
  </si>
  <si>
    <t>Office Supplies - S8CA - S8CA</t>
  </si>
  <si>
    <t>6370110065</t>
  </si>
  <si>
    <t>Office Supplies - SF Bond - MRB</t>
  </si>
  <si>
    <t>6370136025</t>
  </si>
  <si>
    <t>Office Supplies - Env Review - HOME</t>
  </si>
  <si>
    <t>6370136045</t>
  </si>
  <si>
    <t>Office Supplies - Env Review - LIHTC</t>
  </si>
  <si>
    <t>6370136100</t>
  </si>
  <si>
    <t>Office Supplies - Env Review - LHA PBS8V</t>
  </si>
  <si>
    <t>6370136178</t>
  </si>
  <si>
    <t>Office Supplies - Env Review - Isaac HRP</t>
  </si>
  <si>
    <t>6370136205</t>
  </si>
  <si>
    <t>Office Supplies - Env Review - Allocable</t>
  </si>
  <si>
    <t>6370166205</t>
  </si>
  <si>
    <t>Office Supplies - Policy - Allocable</t>
  </si>
  <si>
    <t>6370167025</t>
  </si>
  <si>
    <t>Office Supplies - OPER-Adm - HOME</t>
  </si>
  <si>
    <t>6370167065</t>
  </si>
  <si>
    <t>Office Supplies - OPER-Adm - MRB</t>
  </si>
  <si>
    <t>6370167205</t>
  </si>
  <si>
    <t>Office Supplies - OPER-Adm - Allocable</t>
  </si>
  <si>
    <t>6370168085</t>
  </si>
  <si>
    <t>Office Supplies - Info Tech - Kat/Rita Small Rental</t>
  </si>
  <si>
    <t>6370168205</t>
  </si>
  <si>
    <t>Office Supplies - Info Tech - Allocable</t>
  </si>
  <si>
    <t>6370170040</t>
  </si>
  <si>
    <t>Office Supplies - Sustainable Hsg - LIHEAP</t>
  </si>
  <si>
    <t>6370170085</t>
  </si>
  <si>
    <t>Office Supplies - Sustainable Hsg - Kat/Rita Small Rental</t>
  </si>
  <si>
    <t>6370170119</t>
  </si>
  <si>
    <t>Office Supplies - Sustainable Hsg - Gust/Ike State Aff Renta</t>
  </si>
  <si>
    <t>6370170127</t>
  </si>
  <si>
    <t>Office Supplies-SustainableHsg-Gustav/Ike Closeout</t>
  </si>
  <si>
    <t>6370170129</t>
  </si>
  <si>
    <t>Office Supplies - Sustainable Hsg - Katrina/Rita Closeout</t>
  </si>
  <si>
    <t>6370170195</t>
  </si>
  <si>
    <t>Office Supplies-SustainableHsg-CDBG 2016 Flood Landlord PD</t>
  </si>
  <si>
    <t>6370170196</t>
  </si>
  <si>
    <t>Office Supplies-SustainableHsg-CDBG 2016 Flood Landlord Admi</t>
  </si>
  <si>
    <t>6370170197</t>
  </si>
  <si>
    <t>Office Supplies-SustainableHsg-CDBG 2016 Flood MF Proj Del</t>
  </si>
  <si>
    <t>6370170198</t>
  </si>
  <si>
    <t>Office Supplies - CDBG 2016 Flood Multi-Family Admin</t>
  </si>
  <si>
    <t>6370172040</t>
  </si>
  <si>
    <t>Office Supplies - Energy - LIHEAP</t>
  </si>
  <si>
    <t>6370172135</t>
  </si>
  <si>
    <t>Office Supplies - Energy - WAP</t>
  </si>
  <si>
    <t>6370172136</t>
  </si>
  <si>
    <t>Office Supplies - Energy - WAP T&amp;TA</t>
  </si>
  <si>
    <t>6370172205</t>
  </si>
  <si>
    <t>Office Supplies - Energy - Allocable</t>
  </si>
  <si>
    <t>6370178100</t>
  </si>
  <si>
    <t>Office Supplies - LHA - PBS8V</t>
  </si>
  <si>
    <t>6370178105</t>
  </si>
  <si>
    <t>Office Supplies - LHA - S811 Supp Hsg</t>
  </si>
  <si>
    <t>6370178116</t>
  </si>
  <si>
    <t>Office Supplies - LHA - ESG</t>
  </si>
  <si>
    <t>6370178123</t>
  </si>
  <si>
    <t>Office Supplies - LHA - Katr/Rita Supp Hsg Svcs Pgm</t>
  </si>
  <si>
    <t>6370178161</t>
  </si>
  <si>
    <t>Office Supplies - LHA - Continuum of Care Planning</t>
  </si>
  <si>
    <t>6370178162</t>
  </si>
  <si>
    <t>Office Supplies - LHA - Continuum of Care</t>
  </si>
  <si>
    <t>6370178174</t>
  </si>
  <si>
    <t>Office Supplies - LHA -K/R Stars Cont Drywl-Project Delivery</t>
  </si>
  <si>
    <t>6370178188</t>
  </si>
  <si>
    <t>Office Supplies - LHA - Continuum of Care Adm</t>
  </si>
  <si>
    <t>6370178193</t>
  </si>
  <si>
    <t>Office Supplies - CDBG 2016 Flood Rapid Rehousing Admin</t>
  </si>
  <si>
    <t>6370180025</t>
  </si>
  <si>
    <t>Office Supplies - Rental Prod - HOME</t>
  </si>
  <si>
    <t>6370180045</t>
  </si>
  <si>
    <t>Office Supplies - Rental Prod - LIHTC</t>
  </si>
  <si>
    <t>6370180205</t>
  </si>
  <si>
    <t>Office Supplies - Rental Prod - Allocable</t>
  </si>
  <si>
    <t>6370190025</t>
  </si>
  <si>
    <t>Office Supplies - Compliance - HOME</t>
  </si>
  <si>
    <t>6370190045</t>
  </si>
  <si>
    <t>Office Supplies - Compliance - LIHTC</t>
  </si>
  <si>
    <t>6370190095</t>
  </si>
  <si>
    <t>Office Supplies - Compliance - S8CA</t>
  </si>
  <si>
    <t>6370190190</t>
  </si>
  <si>
    <t>Office Supplies - Compliance - 2016 Flood PSH Admin</t>
  </si>
  <si>
    <t>6370190195</t>
  </si>
  <si>
    <t>Office Supplies - Compliance - 2016 Flood Landlord PD</t>
  </si>
  <si>
    <t>6370190196</t>
  </si>
  <si>
    <t>Office Supplies - Compliance - 2016 Flood Landlord Admin</t>
  </si>
  <si>
    <t>6370190197</t>
  </si>
  <si>
    <t>Office Supplies - Compliance - 2016 Flood Multi-Family PD</t>
  </si>
  <si>
    <t>6370190198</t>
  </si>
  <si>
    <t>Office Supplies - Compliance - 2016 Flood Multi-Family Admin</t>
  </si>
  <si>
    <t>6370190205</t>
  </si>
  <si>
    <t>Office Supplies - Compliance - Allocable</t>
  </si>
  <si>
    <t>6370195045</t>
  </si>
  <si>
    <t>Office Supplies - Desk Monitor - LIHTC</t>
  </si>
  <si>
    <t>6370195205</t>
  </si>
  <si>
    <t>Office Supplies - Desk Monitor - Allocable</t>
  </si>
  <si>
    <t>6390000000</t>
  </si>
  <si>
    <t>Operating Supplies Expense - FOOD - BOARD - Unallocable</t>
  </si>
  <si>
    <t>6390010000</t>
  </si>
  <si>
    <t>Operating Supplies Expense - FOOD - ADMIN - Unallocable</t>
  </si>
  <si>
    <t>6390010205</t>
  </si>
  <si>
    <t>Operating Supplies Expense - FOOD - Allocable</t>
  </si>
  <si>
    <t>6390025000</t>
  </si>
  <si>
    <t>Operating Supplies Expense - FOOD - Human Resources - Unallo</t>
  </si>
  <si>
    <t>6390035000</t>
  </si>
  <si>
    <t>Operating Supplies Expense - FOOD - Public Relations - Unall</t>
  </si>
  <si>
    <t>6390110000</t>
  </si>
  <si>
    <t>Operating Supplies Expense - FOOD - Single Fam - Unallocable</t>
  </si>
  <si>
    <t>6390110065</t>
  </si>
  <si>
    <t>Operating Supplies Expense - Single Family - MRB</t>
  </si>
  <si>
    <t>6390167000</t>
  </si>
  <si>
    <t>Operating Supplies Expense Food - Oper Admin - Unallocable</t>
  </si>
  <si>
    <t>6390178188</t>
  </si>
  <si>
    <t>Operating Supplies Expenses Food - LHA - CoC Admin</t>
  </si>
  <si>
    <t>Supplies</t>
  </si>
  <si>
    <t>6210000000</t>
  </si>
  <si>
    <t>In-State Travel - Mtgs/Field Monitoring - Board - Unallocabl</t>
  </si>
  <si>
    <t>6210010000</t>
  </si>
  <si>
    <t>In-State Travel - Mtgs/Field Monitoring - Exec Staff - Unall</t>
  </si>
  <si>
    <t>6210010135</t>
  </si>
  <si>
    <t>In-State Travel - Mtgs/Field Monitoring - Exec Staff - WAP</t>
  </si>
  <si>
    <t>6210010205</t>
  </si>
  <si>
    <t>In-State Travel - Mtgs/Field Monitoring - Exec Staff - Alloc</t>
  </si>
  <si>
    <t>6210015205</t>
  </si>
  <si>
    <t>In-State Travel - Mtgs/Field Monitoring - Legal - Allocable</t>
  </si>
  <si>
    <t>6210025205</t>
  </si>
  <si>
    <t>In-State Travel - Mtgs/Field Monitoring - Human Res - Alloca</t>
  </si>
  <si>
    <t>6210035205</t>
  </si>
  <si>
    <t>In-State Travel - Mtgs/Field Monitoring - Pub Rel - Allocabl</t>
  </si>
  <si>
    <t>6210095095</t>
  </si>
  <si>
    <t>In-State Travel - Mtgs/Field Monitoring - S8CA - S8CA</t>
  </si>
  <si>
    <t>6210110065</t>
  </si>
  <si>
    <t>In-State Travel - Mtgs/Field Monitoring - SF Bond - MRB</t>
  </si>
  <si>
    <t>6210170085</t>
  </si>
  <si>
    <t>In-State Travel - Mtgs/Field Monitoring - Sustainable Hsg -</t>
  </si>
  <si>
    <t>6210170195</t>
  </si>
  <si>
    <t>6210170197</t>
  </si>
  <si>
    <t>6210170200</t>
  </si>
  <si>
    <t>6210170205</t>
  </si>
  <si>
    <t>6210172040</t>
  </si>
  <si>
    <t>In-State Travel - Mtgs/Field Monitoring - Energy - LIHEAP</t>
  </si>
  <si>
    <t>6210172080</t>
  </si>
  <si>
    <t>In-State Travel - Mtgs/Field Monitoring - Energy - NRPP</t>
  </si>
  <si>
    <t>6210172135</t>
  </si>
  <si>
    <t>In-State Travel - Mtgs/Field Monitoring - Energy - WAP</t>
  </si>
  <si>
    <t>6210172136</t>
  </si>
  <si>
    <t>In-State Travel - Mtgs/Field Monitoring - Energy - WAP Train</t>
  </si>
  <si>
    <t>6210178100</t>
  </si>
  <si>
    <t>In-State Travel - Mtgs/Field Monitoring - LHA - PBS8V</t>
  </si>
  <si>
    <t>6210178105</t>
  </si>
  <si>
    <t>In-State Travel - Mtgs/Field Monitoring - LHA - S811 Supp</t>
  </si>
  <si>
    <t>6210178116</t>
  </si>
  <si>
    <t>In-State Travel - Mtgs/Field Monitoring - LHA - ESG</t>
  </si>
  <si>
    <t>6210178123</t>
  </si>
  <si>
    <t>In-State Travel - Mtgs/Field Monitoring - LHA - Katr/Rita</t>
  </si>
  <si>
    <t>6210178188</t>
  </si>
  <si>
    <t>In-State Travel - Mtgs/Field Monitoring - LHA - Continuum of</t>
  </si>
  <si>
    <t>6210178191</t>
  </si>
  <si>
    <t>In-State Travel - Mtgs/Field Monitoring - LHA - CDBG 2016 Fl</t>
  </si>
  <si>
    <t>6210180025</t>
  </si>
  <si>
    <t>In-State Travel - Mtgs/Field Monitoring - Rental Prod - HOME</t>
  </si>
  <si>
    <t>6210190025</t>
  </si>
  <si>
    <t>In-State Travel - Mtgs/Field Monitoring - Compliance - HOME</t>
  </si>
  <si>
    <t>6210190045</t>
  </si>
  <si>
    <t>In-State Travel - Mtgs/Field Monitoring - Compliance - LIHTC</t>
  </si>
  <si>
    <t>6210190080</t>
  </si>
  <si>
    <t>In-State Travel - Mtgs/Field Monitoring - Compliance - NRPP</t>
  </si>
  <si>
    <t>6210190087</t>
  </si>
  <si>
    <t>In-State Travel - Mtgs/Field Monitoring - Compliance - K/R S</t>
  </si>
  <si>
    <t>6210190090</t>
  </si>
  <si>
    <t>In-State Travel - Mtgs/Field Monitoring - Compliance - Risk</t>
  </si>
  <si>
    <t>6210190095</t>
  </si>
  <si>
    <t>In-State Travel - Mtgs/Field Monitoring - Compliance - S8CA</t>
  </si>
  <si>
    <t>6210190100</t>
  </si>
  <si>
    <t>In-State Travel - Mtgs/Field Monitoring - Compliance - LHA P</t>
  </si>
  <si>
    <t>6210190105</t>
  </si>
  <si>
    <t>In-State Travel - Mtgs/Field Monitoring - Compliance - S811</t>
  </si>
  <si>
    <t>6210190119</t>
  </si>
  <si>
    <t>In-State Travel - Mtgs/Field Monitoring - Compliance - Gust/</t>
  </si>
  <si>
    <t>6210190198</t>
  </si>
  <si>
    <t>In-State Travel - Mtgs/Field Monitoring - Compliance - CDBG</t>
  </si>
  <si>
    <t>6210190205</t>
  </si>
  <si>
    <t>In-State Travel - Mtgs/Field Monitoring - Compliance - Alloc</t>
  </si>
  <si>
    <t>6210195205</t>
  </si>
  <si>
    <t>In-State Travel - Mtgs/Field Monitoring - Desk Monitor - All</t>
  </si>
  <si>
    <t>6212000000</t>
  </si>
  <si>
    <t>In-State Travel - Employee Development - Board - Unallocable</t>
  </si>
  <si>
    <t>6212005205</t>
  </si>
  <si>
    <t>In-State Travel - Employee Development - Acct - Allocable</t>
  </si>
  <si>
    <t>6212010205</t>
  </si>
  <si>
    <t>In-State Travel - Employee Development - Exec Staff - Alloca</t>
  </si>
  <si>
    <t>6212015100</t>
  </si>
  <si>
    <t>In-State Travel - Employee Development - Legal - LHA PBS8V</t>
  </si>
  <si>
    <t>6212015205</t>
  </si>
  <si>
    <t>In-State Travel - Employee Development - Legal - Allocable</t>
  </si>
  <si>
    <t>6212025205</t>
  </si>
  <si>
    <t>In-State Travel - Employee Development - Human Res - Allocab</t>
  </si>
  <si>
    <t>6212030205</t>
  </si>
  <si>
    <t>In-State Travel - Employee Development - Int Audit - Allocab</t>
  </si>
  <si>
    <t>6212035205</t>
  </si>
  <si>
    <t>In-State Travel - Employee Development - Pub Rel - Allocable</t>
  </si>
  <si>
    <t>6212095095</t>
  </si>
  <si>
    <t>In-State Travel - Employee Development - S8CA - S8CA</t>
  </si>
  <si>
    <t>6212110065</t>
  </si>
  <si>
    <t>In-State Travel - Employee Development - SF Bond - MRB</t>
  </si>
  <si>
    <t>6212110140</t>
  </si>
  <si>
    <t>In-State Travel - Employee Development - SF Bond - Homebuyer</t>
  </si>
  <si>
    <t>6212166205</t>
  </si>
  <si>
    <t>In-State Travel - Employee Development - Policy - Allocable</t>
  </si>
  <si>
    <t>6212167205</t>
  </si>
  <si>
    <t>In-State Travel - Employee Development - OPER-Adm - Allocabl</t>
  </si>
  <si>
    <t>6212168205</t>
  </si>
  <si>
    <t>In-State Travel - Employee Development - Info Tech - Allocab</t>
  </si>
  <si>
    <t>6212170025</t>
  </si>
  <si>
    <t>In-State Travel - Employee Development - Sustainable Hsg - H</t>
  </si>
  <si>
    <t>6212170045</t>
  </si>
  <si>
    <t>In-State Travel - Employee Development - Sustainable Hsg - L</t>
  </si>
  <si>
    <t>6212170065</t>
  </si>
  <si>
    <t>In-State Travel - Employee Development - Sustainable Hsg - M</t>
  </si>
  <si>
    <t>6212170085</t>
  </si>
  <si>
    <t>In-State Travel - Employee Development - Sustainable Hsg - K</t>
  </si>
  <si>
    <t>6212170121</t>
  </si>
  <si>
    <t>In-State Travel - Employee Development - Sustainable Hsg - G</t>
  </si>
  <si>
    <t>6212170127</t>
  </si>
  <si>
    <t>6212170132</t>
  </si>
  <si>
    <t>In-State Travel - Employee Development - 16 Fld-CDBG Piggy</t>
  </si>
  <si>
    <t>6212170154</t>
  </si>
  <si>
    <t>In-State Travel - Employee Development - Sustainable Hsg - I</t>
  </si>
  <si>
    <t>6212170156</t>
  </si>
  <si>
    <t>6212170158</t>
  </si>
  <si>
    <t>6212170178</t>
  </si>
  <si>
    <t>6212170195</t>
  </si>
  <si>
    <t>In-State Travel - EE Dev - Sustainable Hsg - 16 Fld Landl PD</t>
  </si>
  <si>
    <t>6212170197</t>
  </si>
  <si>
    <t>In-State Travel - EE Dev - Sustainable Hsg - 16 Fld MF PD</t>
  </si>
  <si>
    <t>6212170205</t>
  </si>
  <si>
    <t>In-State Travel - Employee Development - Sustainable Hsg - A</t>
  </si>
  <si>
    <t>6212178100</t>
  </si>
  <si>
    <t>In-State Travel - Employee Development - LHA - PBS8V</t>
  </si>
  <si>
    <t>6212178116</t>
  </si>
  <si>
    <t>In-State Travel - Employee Development - LHA - ESG</t>
  </si>
  <si>
    <t>6212178123</t>
  </si>
  <si>
    <t>In-State Travel - Employee Development - LHA - Katr/Rita S</t>
  </si>
  <si>
    <t>6212178188</t>
  </si>
  <si>
    <t>In-State Travel - Employee Development - LHA - Continuum of</t>
  </si>
  <si>
    <t>6212178193</t>
  </si>
  <si>
    <t>In-State Travel - Employee Development - Rapid Rehousing Adm</t>
  </si>
  <si>
    <t>6212180025</t>
  </si>
  <si>
    <t>In-State Travel - Employee Development - Rental Prod - HOME</t>
  </si>
  <si>
    <t>6212180045</t>
  </si>
  <si>
    <t>In-State Travel - Employee Development - Rental Prod - LIHTC</t>
  </si>
  <si>
    <t>6212190025</t>
  </si>
  <si>
    <t>In-State Travel - Employee Development - Compliance - HOME</t>
  </si>
  <si>
    <t>6212190045</t>
  </si>
  <si>
    <t>In-State Travel - Employee Development - Compliance - LIHTC</t>
  </si>
  <si>
    <t>6212190195</t>
  </si>
  <si>
    <t>In-State Travel - Employee Development - Compliance - Flood</t>
  </si>
  <si>
    <t>6212190196</t>
  </si>
  <si>
    <t>6212190197</t>
  </si>
  <si>
    <t>In-State Travel - Employee Development - Compliance MF FldPD</t>
  </si>
  <si>
    <t>6212190205</t>
  </si>
  <si>
    <t>In-State Travel - Employee Development - Compliance - Alloca</t>
  </si>
  <si>
    <t>6220000000</t>
  </si>
  <si>
    <t>Out-of-State Travel - Meetings - Board - Unallocable</t>
  </si>
  <si>
    <t>6220010000</t>
  </si>
  <si>
    <t>Out-of-State Travel - Meetings - Exec Staff - Unallocable</t>
  </si>
  <si>
    <t>6220010205</t>
  </si>
  <si>
    <t>Out-of-State Travel - Meetings - Exec Staff - Allocable</t>
  </si>
  <si>
    <t>6220095095</t>
  </si>
  <si>
    <t>Out-of-State Travel - Meetings - S8CA - S8CA</t>
  </si>
  <si>
    <t>6220178100</t>
  </si>
  <si>
    <t>Out-of-State Travel - Meetings - LHA - PBS8V</t>
  </si>
  <si>
    <t>6220178161</t>
  </si>
  <si>
    <t>Out-of-State Travel - Meetings - COC - Planning Grant</t>
  </si>
  <si>
    <t>6220178162</t>
  </si>
  <si>
    <t>Out-of-State Travel - Meetings - COC - Project Delivery</t>
  </si>
  <si>
    <t>6220178188</t>
  </si>
  <si>
    <t>Out-of-State Travel - Meetings - LHA - Continuum of Care</t>
  </si>
  <si>
    <t>6222005136</t>
  </si>
  <si>
    <t>Out-of-State Travel - Employee Development - Acct - WAP T&amp;TA</t>
  </si>
  <si>
    <t>6222005205</t>
  </si>
  <si>
    <t>Out-of-State Travel - Employee Development - Acct - Allocabl</t>
  </si>
  <si>
    <t>6222010205</t>
  </si>
  <si>
    <t>Out-of-State Travel - Employee Development - Exec Staff - Al</t>
  </si>
  <si>
    <t>6222015100</t>
  </si>
  <si>
    <t>Out-of-State Travel - Employee Development - Legal - LHA PBS</t>
  </si>
  <si>
    <t>6222030205</t>
  </si>
  <si>
    <t>Out-of-State Travel - Employee Development - Int Audit - All</t>
  </si>
  <si>
    <t>6222110065</t>
  </si>
  <si>
    <t>Out-of-State Travel - Employee Development - SF Bond - MRB</t>
  </si>
  <si>
    <t>6222166205</t>
  </si>
  <si>
    <t>Out-of-State Travel - Employee Development - Policy - Alloca</t>
  </si>
  <si>
    <t>6222167205</t>
  </si>
  <si>
    <t>Out-of-State Travel - Employee Development - OPER-Adm - Allo</t>
  </si>
  <si>
    <t>6222168205</t>
  </si>
  <si>
    <t>Out-of-State Travel - Employee Development - Info Tech - All</t>
  </si>
  <si>
    <t>6222170075</t>
  </si>
  <si>
    <t>Out-of-State Travel - Employee Development - Sustainable Hsg</t>
  </si>
  <si>
    <t>6222170085</t>
  </si>
  <si>
    <t>6222170127</t>
  </si>
  <si>
    <t>Out-of-State Travel - EE Dev - DR - Gustave/Ike Closeout</t>
  </si>
  <si>
    <t>6222170128</t>
  </si>
  <si>
    <t>Out-of-State Travel - EE Dev - DR - Isaac Closeout</t>
  </si>
  <si>
    <t>6222170129</t>
  </si>
  <si>
    <t>Out-of-State Travel - EE Dev - DR - Katrina/Rita Closeout</t>
  </si>
  <si>
    <t>6222170195</t>
  </si>
  <si>
    <t>Out-of-State Travel - EE Dev - DR - 2016 Fld Landlord Prog D</t>
  </si>
  <si>
    <t>6222170196</t>
  </si>
  <si>
    <t>Out-of-State Travel - EE Dev - DR - 2016 Fld Landlord Adm</t>
  </si>
  <si>
    <t>6222170197</t>
  </si>
  <si>
    <t>6222170198</t>
  </si>
  <si>
    <t>Out-of-State Travel - EE Dev - DR - 2016 Fld MF Admin</t>
  </si>
  <si>
    <t>6222170205</t>
  </si>
  <si>
    <t>6222172040</t>
  </si>
  <si>
    <t>Out-of-State Travel - Employee Development - Energy - LIHEAP</t>
  </si>
  <si>
    <t>6222172135</t>
  </si>
  <si>
    <t>Out-of-State Travel - Employee Development - Energy - WAP</t>
  </si>
  <si>
    <t>6222172136</t>
  </si>
  <si>
    <t>Out-of-State Travel - Employee Development-Energy - WAP T&amp;TA</t>
  </si>
  <si>
    <t>6222178100</t>
  </si>
  <si>
    <t>Out-of-State Travel - Employee Development - LHA - PBS8V</t>
  </si>
  <si>
    <t>6222178116</t>
  </si>
  <si>
    <t>Out-of-State Travel - Employee Development - LHA - ESG</t>
  </si>
  <si>
    <t>6222180025</t>
  </si>
  <si>
    <t>Out-of-State Travel - Employee Development - Rental Prod - H</t>
  </si>
  <si>
    <t>6222190152</t>
  </si>
  <si>
    <t>Out-of-State Travel - Employee Development - Compliance - Wo</t>
  </si>
  <si>
    <t>6222190205</t>
  </si>
  <si>
    <t>Out-of-State Travel - Employee Development - Compliance - Al</t>
  </si>
  <si>
    <t>6222195205</t>
  </si>
  <si>
    <t>Out-of-State Travel - Employee Development - Desk Monitor -</t>
  </si>
  <si>
    <t>6235000000</t>
  </si>
  <si>
    <t>Out-of-State Travel - NCSHA - Board - Unallocable</t>
  </si>
  <si>
    <t>6235000045</t>
  </si>
  <si>
    <t>Out-of-State Travel - NCSHA - Board - LIHTC</t>
  </si>
  <si>
    <t>6235005065</t>
  </si>
  <si>
    <t>Out-of-State Travel - NCSHA - Acct - MRB</t>
  </si>
  <si>
    <t>6235005205</t>
  </si>
  <si>
    <t>Out-of-State Travel - NCSHA - Acct - Allocable</t>
  </si>
  <si>
    <t>6235010000</t>
  </si>
  <si>
    <t>Out-of-State Travel - NCSHA - Exec Staff - Unallocable</t>
  </si>
  <si>
    <t>6235010045</t>
  </si>
  <si>
    <t>Out-of-State Travel - NCSHA - Exec Staff - LIHTC</t>
  </si>
  <si>
    <t>6235010085</t>
  </si>
  <si>
    <t>Out-of-State Travel - NCSHA - Exec Staff - Kat/Rita Small Re</t>
  </si>
  <si>
    <t>6235010205</t>
  </si>
  <si>
    <t>Out-of-State Travel - NCSHA - Exec Staff - Allocable</t>
  </si>
  <si>
    <t>6235015000</t>
  </si>
  <si>
    <t>Out-of-State Travel - NCSHA - Legal - Unallocable</t>
  </si>
  <si>
    <t>6235015045</t>
  </si>
  <si>
    <t>Out-of-State Travel - NCSHA - Legal - LIHTC</t>
  </si>
  <si>
    <t>6235015205</t>
  </si>
  <si>
    <t>Out-of-State Travel - NCSHA - Legal - Allocable</t>
  </si>
  <si>
    <t>6235035205</t>
  </si>
  <si>
    <t>Out-of-State Travel - NCSHA - Pub Rel - Allocable</t>
  </si>
  <si>
    <t>6235095095</t>
  </si>
  <si>
    <t>Out-of-State Travel - NCSHA - S8CA - S8CA</t>
  </si>
  <si>
    <t>6235095205</t>
  </si>
  <si>
    <t>Out-of-State Travel - NCSHA - S8CA - Allocable</t>
  </si>
  <si>
    <t>6235110010</t>
  </si>
  <si>
    <t>Out-of-State Travel - NCSHA - SF Bond - CDBG SF Loan</t>
  </si>
  <si>
    <t>6235110065</t>
  </si>
  <si>
    <t>Out-of-State Travel - NCSHA - SF Bond - MRB</t>
  </si>
  <si>
    <t>6235160025</t>
  </si>
  <si>
    <t>Out-of-State Travel - NCSHA - Asset Mgt - HOME</t>
  </si>
  <si>
    <t>6235160045</t>
  </si>
  <si>
    <t>Out-of-State Travel - NCSHA - Asset Mgt - LIHTC</t>
  </si>
  <si>
    <t>6235166025</t>
  </si>
  <si>
    <t>Out-of-State Travel - NCSHA - Policy - HOME</t>
  </si>
  <si>
    <t>6235166045</t>
  </si>
  <si>
    <t>Out-of-State Travel - NCSHA - Policy - LIHTC</t>
  </si>
  <si>
    <t>6235166065</t>
  </si>
  <si>
    <t>Out-of-State Travel - NCSHA - Policy - MRB</t>
  </si>
  <si>
    <t>6235166095</t>
  </si>
  <si>
    <t>Out-of-State Travel - NCSHA - Policy - S8CA</t>
  </si>
  <si>
    <t>6235166184</t>
  </si>
  <si>
    <t>Out-of-State Travel - NCSHA - Policy - Nat'l Hsg Trust Fund</t>
  </si>
  <si>
    <t>6235166205</t>
  </si>
  <si>
    <t>Out-of-State Travel - NCSHA - Policy - Allocable</t>
  </si>
  <si>
    <t>6235168205</t>
  </si>
  <si>
    <t>Out-of-State Travel - NCSHA - Info Tech - Allocable</t>
  </si>
  <si>
    <t>6235170025</t>
  </si>
  <si>
    <t>Out-of-State Travel - NCSHA - Sustainable Hsg - HOME</t>
  </si>
  <si>
    <t>6235170045</t>
  </si>
  <si>
    <t>Out-of-State Travel - NCSHA - Sustainable Hsg - LIHTC</t>
  </si>
  <si>
    <t>6235178188</t>
  </si>
  <si>
    <t>Out-of-State Travel - NCSHA - LHA - COC Project Delivery</t>
  </si>
  <si>
    <t>6235180025</t>
  </si>
  <si>
    <t>Out-of-State Travel - NCSHA - Rental Prod - HOME</t>
  </si>
  <si>
    <t>6235180045</t>
  </si>
  <si>
    <t>Out-of-State Travel - NCSHA - Rental Prod - LIHTC</t>
  </si>
  <si>
    <t>6235190025</t>
  </si>
  <si>
    <t>Out-of-State Travel - NCSHA - Compliance - HOME</t>
  </si>
  <si>
    <t>6235190045</t>
  </si>
  <si>
    <t>Out-of-State Travel - NCSHA - Compliance - LIHTC</t>
  </si>
  <si>
    <t>6235190095</t>
  </si>
  <si>
    <t>Out-of-State Travel - NCSHA - Compliance - S8CA</t>
  </si>
  <si>
    <t>6235190205</t>
  </si>
  <si>
    <t>Out-of-State Travel - NCSHA - Compliance - Allocable</t>
  </si>
  <si>
    <t>6235195025</t>
  </si>
  <si>
    <t>Out-of-State Travel - NCSHA - Desk Monitor - HOME</t>
  </si>
  <si>
    <t>6235195045</t>
  </si>
  <si>
    <t>Out-of-State Travel - NCSHA - Desk Monitor - LIHTC</t>
  </si>
  <si>
    <t>Travel &amp; Training</t>
  </si>
  <si>
    <t>Net Operating Income/(Loss)</t>
  </si>
  <si>
    <t>Housing Conference</t>
  </si>
  <si>
    <t>Operating Budget - FY 18/19</t>
  </si>
  <si>
    <t>FY 2019</t>
  </si>
  <si>
    <t>FY 2018</t>
  </si>
  <si>
    <t>Fixed Assets-Vehicles</t>
  </si>
  <si>
    <t>HOME &amp; Nat'l Hsg Trust Fund Administrative Fees</t>
  </si>
  <si>
    <t>LA Housing Authority</t>
  </si>
  <si>
    <t>Compliance Monitoring - LIHTC Recipients</t>
  </si>
  <si>
    <t>Single Family Homebuyer/Counseling Programs</t>
  </si>
  <si>
    <t>Miscellaneous Income - Rental</t>
  </si>
  <si>
    <t xml:space="preserve"> Legal </t>
  </si>
  <si>
    <t>Supportive Housing Program Admin Fees (OCD)</t>
  </si>
  <si>
    <t>FY19 Operating Budget Summary</t>
  </si>
  <si>
    <t>Departments</t>
  </si>
  <si>
    <t>FY19 Budget Request - Department Names:</t>
  </si>
  <si>
    <t>FY17 Projected Actuals - Funding Sources - LHA Expenses Only</t>
  </si>
  <si>
    <t>Operating Receipts</t>
  </si>
  <si>
    <t>FY19 Requested Budget</t>
  </si>
  <si>
    <t>ACCOUNTING</t>
  </si>
  <si>
    <t>ADMINISTRATION</t>
  </si>
  <si>
    <t>COMPLIANCE</t>
  </si>
  <si>
    <t>CONTRACT ADMINISTRATION</t>
  </si>
  <si>
    <t>DESK MONITORING</t>
  </si>
  <si>
    <t>ENERGY</t>
  </si>
  <si>
    <t>ENVIRONMENTAL REVIEW</t>
  </si>
  <si>
    <t>HUMAN RESOURCES</t>
  </si>
  <si>
    <t>INTERNAL AUDIT</t>
  </si>
  <si>
    <t>LEGAL</t>
  </si>
  <si>
    <t>LHC BOARD</t>
  </si>
  <si>
    <t>MULTI FAMILY</t>
  </si>
  <si>
    <t>OPERATIONS</t>
  </si>
  <si>
    <t>PERFORMANCE/REPORTING</t>
  </si>
  <si>
    <t>PUBLIC INFORMATION</t>
  </si>
  <si>
    <t>SINGLE FAMILY</t>
  </si>
  <si>
    <t>SUSTAINABLE HOUSING</t>
  </si>
  <si>
    <t>TECHNOLOGY SERVICES</t>
  </si>
  <si>
    <t>TOTALS</t>
  </si>
  <si>
    <t>STARS</t>
  </si>
  <si>
    <t>HUD Disposition Property Income</t>
  </si>
  <si>
    <t>Multi Family Issuer Fees &amp; MRB Application Fees</t>
  </si>
  <si>
    <t>Single Family Issuer/Bond Fees</t>
  </si>
  <si>
    <t>TOTAL OPERATING RECEIPTS</t>
  </si>
  <si>
    <t>Operating Expenditures</t>
  </si>
  <si>
    <t>Travel and Training</t>
  </si>
  <si>
    <t>Fixed Assets - Vehicles</t>
  </si>
  <si>
    <t>TOTAL OPERATING EXPENDITURES</t>
  </si>
  <si>
    <t>EXCESS RECEIPTS OVER EXPENDITURES</t>
  </si>
  <si>
    <t>Prior Year Expenses</t>
  </si>
  <si>
    <t>Over/(Under) prior year expenses</t>
  </si>
  <si>
    <t>Keith Cunningham - CLE</t>
  </si>
  <si>
    <t>Keith Cunningham - 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</si>
</sst>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00000000_);[Red]\(#,##0.000000000\)"/>
    <numFmt numFmtId="167" formatCode="&quot;$&quot;#,##0\ ;\(&quot;$&quot;#,##0\)"/>
    <numFmt numFmtId="168" formatCode="m/d"/>
    <numFmt numFmtId="169" formatCode="m/d/yyyy&quot;  &quot;h\:mm\:ss\ AM/PM"/>
    <numFmt numFmtId="170" formatCode="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8"/>
      <color indexed="8"/>
      <name val="Arial Unicode MS"/>
      <family val="2"/>
    </font>
    <font>
      <b/>
      <sz val="8"/>
      <color indexed="8"/>
      <name val="Arial Unicode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Cambria"/>
      <family val="1"/>
      <scheme val="major"/>
    </font>
    <font>
      <b/>
      <sz val="9"/>
      <color indexed="8"/>
      <name val="Arial"/>
      <family val="2"/>
    </font>
    <font>
      <b/>
      <u/>
      <sz val="10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mbria"/>
      <family val="1"/>
    </font>
    <font>
      <sz val="10"/>
      <name val="Cambria"/>
      <family val="1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03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6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7" applyNumberFormat="0" applyFont="0" applyBorder="0" applyAlignment="0" applyProtection="0"/>
    <xf numFmtId="0" fontId="9" fillId="0" borderId="0">
      <alignment vertical="top"/>
    </xf>
  </cellStyleXfs>
  <cellXfs count="154">
    <xf numFmtId="0" fontId="0" fillId="0" borderId="0" xfId="0"/>
    <xf numFmtId="0" fontId="2" fillId="0" borderId="0" xfId="2"/>
    <xf numFmtId="0" fontId="3" fillId="0" borderId="0" xfId="2" applyFont="1"/>
    <xf numFmtId="0" fontId="2" fillId="0" borderId="0" xfId="2" applyFill="1"/>
    <xf numFmtId="0" fontId="3" fillId="0" borderId="0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0" xfId="2" applyBorder="1"/>
    <xf numFmtId="0" fontId="3" fillId="0" borderId="0" xfId="2" applyFont="1" applyFill="1" applyAlignment="1">
      <alignment horizontal="center"/>
    </xf>
    <xf numFmtId="0" fontId="4" fillId="0" borderId="0" xfId="2" applyFont="1" applyBorder="1" applyAlignment="1">
      <alignment horizontal="center"/>
    </xf>
    <xf numFmtId="0" fontId="5" fillId="0" borderId="0" xfId="2" applyFont="1"/>
    <xf numFmtId="0" fontId="3" fillId="0" borderId="2" xfId="2" applyFont="1" applyBorder="1" applyAlignment="1">
      <alignment horizontal="center"/>
    </xf>
    <xf numFmtId="0" fontId="2" fillId="0" borderId="2" xfId="2" applyBorder="1" applyAlignment="1">
      <alignment horizontal="center"/>
    </xf>
    <xf numFmtId="164" fontId="0" fillId="0" borderId="0" xfId="3" applyNumberFormat="1" applyFont="1" applyFill="1"/>
    <xf numFmtId="38" fontId="2" fillId="0" borderId="0" xfId="3" applyNumberFormat="1" applyFont="1"/>
    <xf numFmtId="165" fontId="2" fillId="0" borderId="0" xfId="1" applyNumberFormat="1"/>
    <xf numFmtId="38" fontId="0" fillId="0" borderId="0" xfId="3" applyNumberFormat="1" applyFont="1"/>
    <xf numFmtId="164" fontId="0" fillId="0" borderId="0" xfId="3" applyNumberFormat="1" applyFont="1"/>
    <xf numFmtId="0" fontId="2" fillId="0" borderId="0" xfId="2" applyFont="1"/>
    <xf numFmtId="38" fontId="0" fillId="0" borderId="0" xfId="1" applyNumberFormat="1" applyFont="1" applyFill="1"/>
    <xf numFmtId="38" fontId="2" fillId="0" borderId="0" xfId="2" applyNumberFormat="1"/>
    <xf numFmtId="38" fontId="2" fillId="0" borderId="0" xfId="2" applyNumberFormat="1" applyFill="1"/>
    <xf numFmtId="38" fontId="2" fillId="0" borderId="0" xfId="2" applyNumberFormat="1" applyFont="1"/>
    <xf numFmtId="38" fontId="2" fillId="0" borderId="0" xfId="2" applyNumberFormat="1" applyFont="1" applyFill="1"/>
    <xf numFmtId="165" fontId="0" fillId="0" borderId="0" xfId="1" applyNumberFormat="1" applyFont="1" applyFill="1"/>
    <xf numFmtId="43" fontId="0" fillId="0" borderId="0" xfId="1" applyFont="1" applyFill="1"/>
    <xf numFmtId="0" fontId="3" fillId="0" borderId="0" xfId="2" applyFont="1" applyAlignment="1">
      <alignment horizontal="left" indent="1"/>
    </xf>
    <xf numFmtId="164" fontId="3" fillId="0" borderId="3" xfId="3" applyNumberFormat="1" applyFont="1" applyFill="1" applyBorder="1" applyAlignment="1">
      <alignment horizontal="right"/>
    </xf>
    <xf numFmtId="164" fontId="3" fillId="0" borderId="0" xfId="3" applyNumberFormat="1" applyFont="1"/>
    <xf numFmtId="164" fontId="3" fillId="0" borderId="3" xfId="3" applyNumberFormat="1" applyFont="1" applyBorder="1"/>
    <xf numFmtId="6" fontId="3" fillId="0" borderId="3" xfId="3" applyNumberFormat="1" applyFont="1" applyBorder="1"/>
    <xf numFmtId="39" fontId="2" fillId="0" borderId="0" xfId="2" applyNumberFormat="1" applyFill="1"/>
    <xf numFmtId="165" fontId="0" fillId="0" borderId="0" xfId="1" applyNumberFormat="1" applyFont="1" applyFill="1" applyBorder="1"/>
    <xf numFmtId="38" fontId="2" fillId="0" borderId="0" xfId="2" applyNumberFormat="1" applyFill="1" applyBorder="1"/>
    <xf numFmtId="38" fontId="2" fillId="0" borderId="4" xfId="2" applyNumberFormat="1" applyFill="1" applyBorder="1"/>
    <xf numFmtId="43" fontId="3" fillId="0" borderId="0" xfId="1" applyFont="1"/>
    <xf numFmtId="164" fontId="3" fillId="15" borderId="3" xfId="3" applyNumberFormat="1" applyFont="1" applyFill="1" applyBorder="1" applyAlignment="1">
      <alignment horizontal="right"/>
    </xf>
    <xf numFmtId="164" fontId="3" fillId="0" borderId="0" xfId="3" applyNumberFormat="1" applyFont="1" applyFill="1"/>
    <xf numFmtId="164" fontId="3" fillId="0" borderId="3" xfId="3" applyNumberFormat="1" applyFont="1" applyFill="1" applyBorder="1"/>
    <xf numFmtId="164" fontId="3" fillId="15" borderId="0" xfId="3" applyNumberFormat="1" applyFont="1" applyFill="1"/>
    <xf numFmtId="6" fontId="3" fillId="15" borderId="3" xfId="3" applyNumberFormat="1" applyFont="1" applyFill="1" applyBorder="1" applyAlignment="1">
      <alignment horizontal="right"/>
    </xf>
    <xf numFmtId="0" fontId="3" fillId="0" borderId="0" xfId="2" applyFont="1" applyFill="1"/>
    <xf numFmtId="165" fontId="3" fillId="0" borderId="0" xfId="1" applyNumberFormat="1" applyFont="1" applyFill="1"/>
    <xf numFmtId="165" fontId="3" fillId="0" borderId="5" xfId="1" applyNumberFormat="1" applyFont="1" applyFill="1" applyBorder="1"/>
    <xf numFmtId="165" fontId="3" fillId="0" borderId="5" xfId="1" applyNumberFormat="1" applyFont="1" applyBorder="1" applyAlignment="1">
      <alignment horizontal="right"/>
    </xf>
    <xf numFmtId="165" fontId="3" fillId="15" borderId="0" xfId="1" applyNumberFormat="1" applyFont="1" applyFill="1"/>
    <xf numFmtId="165" fontId="3" fillId="15" borderId="5" xfId="1" applyNumberFormat="1" applyFont="1" applyFill="1" applyBorder="1"/>
    <xf numFmtId="0" fontId="5" fillId="0" borderId="0" xfId="2" applyFont="1" applyAlignment="1">
      <alignment horizontal="left" indent="1"/>
    </xf>
    <xf numFmtId="165" fontId="3" fillId="0" borderId="0" xfId="1" applyNumberFormat="1" applyFont="1" applyFill="1" applyBorder="1"/>
    <xf numFmtId="165" fontId="3" fillId="0" borderId="4" xfId="1" applyNumberFormat="1" applyFont="1" applyFill="1" applyBorder="1"/>
    <xf numFmtId="165" fontId="3" fillId="15" borderId="0" xfId="1" applyNumberFormat="1" applyFont="1" applyFill="1" applyBorder="1"/>
    <xf numFmtId="38" fontId="3" fillId="0" borderId="4" xfId="3" applyNumberFormat="1" applyFont="1" applyFill="1" applyBorder="1" applyAlignment="1">
      <alignment horizontal="right"/>
    </xf>
    <xf numFmtId="165" fontId="3" fillId="0" borderId="6" xfId="2" applyNumberFormat="1" applyFont="1" applyFill="1" applyBorder="1"/>
    <xf numFmtId="164" fontId="3" fillId="0" borderId="6" xfId="2" applyNumberFormat="1" applyFont="1" applyBorder="1"/>
    <xf numFmtId="164" fontId="2" fillId="0" borderId="0" xfId="2" applyNumberFormat="1"/>
    <xf numFmtId="164" fontId="3" fillId="0" borderId="6" xfId="4" applyNumberFormat="1" applyFont="1" applyFill="1" applyBorder="1"/>
    <xf numFmtId="165" fontId="2" fillId="0" borderId="0" xfId="1" applyNumberFormat="1" applyFill="1"/>
    <xf numFmtId="0" fontId="9" fillId="0" borderId="0" xfId="1037">
      <alignment vertical="top"/>
    </xf>
    <xf numFmtId="0" fontId="10" fillId="0" borderId="0" xfId="1037" applyFont="1" applyAlignment="1">
      <alignment horizontal="right" vertical="top"/>
    </xf>
    <xf numFmtId="0" fontId="11" fillId="0" borderId="0" xfId="1037" applyFont="1" applyAlignment="1">
      <alignment horizontal="left" vertical="top" wrapText="1" readingOrder="1"/>
    </xf>
    <xf numFmtId="0" fontId="11" fillId="0" borderId="8" xfId="1037" applyFont="1" applyBorder="1" applyAlignment="1">
      <alignment horizontal="right" vertical="top" wrapText="1" readingOrder="1"/>
    </xf>
    <xf numFmtId="4" fontId="10" fillId="0" borderId="0" xfId="1037" applyNumberFormat="1" applyFont="1" applyAlignment="1">
      <alignment horizontal="right" vertical="top"/>
    </xf>
    <xf numFmtId="4" fontId="11" fillId="0" borderId="9" xfId="1037" applyNumberFormat="1" applyFont="1" applyBorder="1" applyAlignment="1">
      <alignment horizontal="right" vertical="top"/>
    </xf>
    <xf numFmtId="4" fontId="11" fillId="0" borderId="8" xfId="1037" applyNumberFormat="1" applyFont="1" applyBorder="1" applyAlignment="1">
      <alignment horizontal="right" vertical="top"/>
    </xf>
    <xf numFmtId="0" fontId="0" fillId="0" borderId="0" xfId="0" applyFill="1"/>
    <xf numFmtId="0" fontId="3" fillId="0" borderId="0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38" fontId="3" fillId="0" borderId="5" xfId="1" applyNumberFormat="1" applyFont="1" applyFill="1" applyBorder="1" applyAlignment="1">
      <alignment horizontal="right"/>
    </xf>
    <xf numFmtId="166" fontId="2" fillId="0" borderId="0" xfId="2" applyNumberFormat="1" applyFill="1"/>
    <xf numFmtId="14" fontId="3" fillId="0" borderId="2" xfId="2" applyNumberFormat="1" applyFont="1" applyFill="1" applyBorder="1" applyAlignment="1">
      <alignment horizontal="center"/>
    </xf>
    <xf numFmtId="43" fontId="3" fillId="0" borderId="0" xfId="1" applyFont="1" applyFill="1"/>
    <xf numFmtId="0" fontId="15" fillId="0" borderId="8" xfId="1037" applyFont="1" applyBorder="1" applyAlignment="1">
      <alignment horizontal="center" vertical="top" wrapText="1" readingOrder="1"/>
    </xf>
    <xf numFmtId="37" fontId="17" fillId="0" borderId="0" xfId="1037" applyNumberFormat="1" applyFont="1" applyAlignment="1">
      <alignment horizontal="right" vertical="top"/>
    </xf>
    <xf numFmtId="37" fontId="15" fillId="0" borderId="0" xfId="1037" applyNumberFormat="1" applyFont="1" applyAlignment="1">
      <alignment horizontal="right" vertical="top"/>
    </xf>
    <xf numFmtId="37" fontId="15" fillId="0" borderId="9" xfId="1037" applyNumberFormat="1" applyFont="1" applyBorder="1" applyAlignment="1">
      <alignment horizontal="right" vertical="top"/>
    </xf>
    <xf numFmtId="37" fontId="15" fillId="0" borderId="10" xfId="1037" applyNumberFormat="1" applyFont="1" applyBorder="1" applyAlignment="1">
      <alignment horizontal="right" vertical="top"/>
    </xf>
    <xf numFmtId="37" fontId="15" fillId="19" borderId="0" xfId="1037" applyNumberFormat="1" applyFont="1" applyFill="1" applyAlignment="1">
      <alignment horizontal="right" vertical="top"/>
    </xf>
    <xf numFmtId="0" fontId="0" fillId="0" borderId="0" xfId="3" applyNumberFormat="1" applyFont="1" applyFill="1"/>
    <xf numFmtId="3" fontId="2" fillId="0" borderId="0" xfId="2" applyNumberFormat="1" applyFill="1"/>
    <xf numFmtId="0" fontId="0" fillId="0" borderId="0" xfId="0" applyFont="1"/>
    <xf numFmtId="0" fontId="18" fillId="0" borderId="0" xfId="0" applyFont="1"/>
    <xf numFmtId="0" fontId="20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Protection="1">
      <protection locked="0"/>
    </xf>
    <xf numFmtId="0" fontId="3" fillId="0" borderId="0" xfId="756" quotePrefix="1" applyFont="1" applyFill="1" applyBorder="1" applyAlignment="1">
      <alignment horizontal="center"/>
    </xf>
    <xf numFmtId="170" fontId="3" fillId="0" borderId="0" xfId="756" quotePrefix="1" applyNumberFormat="1" applyFont="1" applyAlignment="1">
      <alignment horizontal="center"/>
    </xf>
    <xf numFmtId="0" fontId="21" fillId="0" borderId="0" xfId="0" applyFont="1"/>
    <xf numFmtId="0" fontId="0" fillId="0" borderId="4" xfId="0" applyBorder="1" applyAlignment="1">
      <alignment horizontal="centerContinuous"/>
    </xf>
    <xf numFmtId="0" fontId="0" fillId="0" borderId="4" xfId="0" applyBorder="1"/>
    <xf numFmtId="0" fontId="21" fillId="0" borderId="4" xfId="0" applyFont="1" applyBorder="1" applyAlignment="1">
      <alignment horizontal="centerContinuous"/>
    </xf>
    <xf numFmtId="0" fontId="20" fillId="0" borderId="4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/>
    </xf>
    <xf numFmtId="0" fontId="0" fillId="0" borderId="5" xfId="0" applyBorder="1" applyAlignment="1" applyProtection="1">
      <alignment horizontal="center" wrapText="1"/>
      <protection locked="0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19" fillId="0" borderId="0" xfId="0" applyFont="1"/>
    <xf numFmtId="164" fontId="25" fillId="20" borderId="11" xfId="0" applyNumberFormat="1" applyFont="1" applyFill="1" applyBorder="1"/>
    <xf numFmtId="0" fontId="25" fillId="0" borderId="0" xfId="0" applyFont="1"/>
    <xf numFmtId="165" fontId="25" fillId="0" borderId="0" xfId="667" applyNumberFormat="1" applyFont="1" applyBorder="1"/>
    <xf numFmtId="165" fontId="25" fillId="0" borderId="0" xfId="0" applyNumberFormat="1" applyFont="1"/>
    <xf numFmtId="0" fontId="0" fillId="0" borderId="12" xfId="0" applyBorder="1"/>
    <xf numFmtId="165" fontId="25" fillId="0" borderId="0" xfId="667" applyNumberFormat="1" applyFont="1"/>
    <xf numFmtId="165" fontId="25" fillId="20" borderId="11" xfId="667" applyNumberFormat="1" applyFont="1" applyFill="1" applyBorder="1"/>
    <xf numFmtId="165" fontId="25" fillId="0" borderId="4" xfId="667" applyNumberFormat="1" applyFont="1" applyBorder="1"/>
    <xf numFmtId="164" fontId="21" fillId="20" borderId="11" xfId="0" applyNumberFormat="1" applyFont="1" applyFill="1" applyBorder="1"/>
    <xf numFmtId="164" fontId="21" fillId="20" borderId="13" xfId="0" applyNumberFormat="1" applyFont="1" applyFill="1" applyBorder="1"/>
    <xf numFmtId="164" fontId="21" fillId="20" borderId="14" xfId="0" applyNumberFormat="1" applyFont="1" applyFill="1" applyBorder="1"/>
    <xf numFmtId="164" fontId="21" fillId="0" borderId="0" xfId="0" applyNumberFormat="1" applyFont="1" applyFill="1" applyBorder="1"/>
    <xf numFmtId="164" fontId="21" fillId="20" borderId="0" xfId="0" applyNumberFormat="1" applyFont="1" applyFill="1" applyBorder="1"/>
    <xf numFmtId="0" fontId="21" fillId="0" borderId="0" xfId="0" applyFont="1" applyBorder="1"/>
    <xf numFmtId="165" fontId="25" fillId="0" borderId="0" xfId="667" applyNumberFormat="1" applyFont="1" applyFill="1" applyBorder="1"/>
    <xf numFmtId="0" fontId="24" fillId="0" borderId="12" xfId="0" applyFont="1" applyBorder="1"/>
    <xf numFmtId="0" fontId="24" fillId="0" borderId="0" xfId="0" applyFont="1"/>
    <xf numFmtId="0" fontId="21" fillId="0" borderId="0" xfId="0" applyFont="1" applyFill="1" applyBorder="1"/>
    <xf numFmtId="164" fontId="0" fillId="0" borderId="0" xfId="0" applyNumberFormat="1"/>
    <xf numFmtId="0" fontId="21" fillId="0" borderId="0" xfId="0" applyFont="1" applyFill="1"/>
    <xf numFmtId="165" fontId="25" fillId="0" borderId="0" xfId="0" applyNumberFormat="1" applyFont="1" applyFill="1"/>
    <xf numFmtId="0" fontId="24" fillId="0" borderId="12" xfId="0" applyFont="1" applyFill="1" applyBorder="1"/>
    <xf numFmtId="165" fontId="25" fillId="0" borderId="0" xfId="667" applyNumberFormat="1" applyFont="1" applyFill="1"/>
    <xf numFmtId="0" fontId="24" fillId="0" borderId="0" xfId="0" applyFont="1" applyFill="1"/>
    <xf numFmtId="3" fontId="25" fillId="0" borderId="14" xfId="0" applyNumberFormat="1" applyFont="1" applyBorder="1"/>
    <xf numFmtId="0" fontId="21" fillId="0" borderId="15" xfId="0" applyFont="1" applyBorder="1" applyAlignment="1">
      <alignment horizontal="left" vertical="top"/>
    </xf>
    <xf numFmtId="165" fontId="25" fillId="0" borderId="15" xfId="667" applyNumberFormat="1" applyFont="1" applyBorder="1"/>
    <xf numFmtId="0" fontId="25" fillId="0" borderId="0" xfId="0" applyFont="1" applyBorder="1"/>
    <xf numFmtId="0" fontId="14" fillId="0" borderId="0" xfId="2" applyFont="1" applyAlignment="1">
      <alignment horizontal="center"/>
    </xf>
    <xf numFmtId="0" fontId="0" fillId="0" borderId="0" xfId="0" applyAlignment="1"/>
    <xf numFmtId="0" fontId="20" fillId="0" borderId="0" xfId="0" applyFont="1" applyBorder="1" applyAlignment="1"/>
    <xf numFmtId="0" fontId="15" fillId="0" borderId="0" xfId="1037" applyFont="1" applyAlignment="1">
      <alignment horizontal="left" vertical="top" wrapText="1" readingOrder="1"/>
    </xf>
    <xf numFmtId="37" fontId="15" fillId="0" borderId="9" xfId="1037" applyNumberFormat="1" applyFont="1" applyBorder="1" applyAlignment="1">
      <alignment horizontal="right" vertical="top"/>
    </xf>
    <xf numFmtId="37" fontId="15" fillId="0" borderId="10" xfId="1037" applyNumberFormat="1" applyFont="1" applyBorder="1" applyAlignment="1">
      <alignment horizontal="right" vertical="top"/>
    </xf>
    <xf numFmtId="0" fontId="17" fillId="0" borderId="0" xfId="1037" applyFont="1" applyAlignment="1">
      <alignment horizontal="left" vertical="top"/>
    </xf>
    <xf numFmtId="37" fontId="17" fillId="0" borderId="0" xfId="1037" applyNumberFormat="1" applyFont="1" applyAlignment="1">
      <alignment horizontal="right" vertical="top"/>
    </xf>
    <xf numFmtId="0" fontId="15" fillId="0" borderId="0" xfId="1037" applyFont="1" applyAlignment="1">
      <alignment horizontal="left" vertical="top"/>
    </xf>
    <xf numFmtId="37" fontId="15" fillId="0" borderId="0" xfId="1037" applyNumberFormat="1" applyFont="1" applyAlignment="1">
      <alignment horizontal="right" vertical="top"/>
    </xf>
    <xf numFmtId="0" fontId="16" fillId="0" borderId="0" xfId="1037" applyFont="1" applyAlignment="1">
      <alignment horizontal="left" vertical="top"/>
    </xf>
    <xf numFmtId="0" fontId="15" fillId="0" borderId="0" xfId="1037" applyFont="1" applyAlignment="1">
      <alignment horizontal="center" vertical="top" wrapText="1" readingOrder="1"/>
    </xf>
    <xf numFmtId="0" fontId="15" fillId="0" borderId="8" xfId="1037" applyFont="1" applyBorder="1" applyAlignment="1">
      <alignment horizontal="center" vertical="top" wrapText="1" readingOrder="1"/>
    </xf>
    <xf numFmtId="37" fontId="17" fillId="19" borderId="0" xfId="1037" applyNumberFormat="1" applyFont="1" applyFill="1" applyAlignment="1">
      <alignment horizontal="right" vertical="top"/>
    </xf>
    <xf numFmtId="0" fontId="11" fillId="0" borderId="0" xfId="1037" applyFont="1" applyAlignment="1">
      <alignment horizontal="left" vertical="top"/>
    </xf>
    <xf numFmtId="0" fontId="10" fillId="0" borderId="0" xfId="1037" applyFont="1" applyAlignment="1">
      <alignment horizontal="left" vertical="top"/>
    </xf>
    <xf numFmtId="169" fontId="10" fillId="0" borderId="0" xfId="1037" applyNumberFormat="1" applyFont="1" applyAlignment="1">
      <alignment horizontal="left" vertical="top"/>
    </xf>
    <xf numFmtId="0" fontId="11" fillId="0" borderId="0" xfId="1037" applyFont="1" applyAlignment="1">
      <alignment horizontal="center" vertical="top"/>
    </xf>
    <xf numFmtId="0" fontId="11" fillId="0" borderId="0" xfId="1037" applyFont="1" applyAlignment="1">
      <alignment horizontal="left" vertical="top" wrapText="1" readingOrder="1"/>
    </xf>
    <xf numFmtId="4" fontId="10" fillId="0" borderId="0" xfId="1037" applyNumberFormat="1" applyFont="1" applyAlignment="1">
      <alignment horizontal="right" vertical="top"/>
    </xf>
    <xf numFmtId="4" fontId="10" fillId="18" borderId="0" xfId="1037" applyNumberFormat="1" applyFont="1" applyFill="1" applyAlignment="1">
      <alignment horizontal="right" vertical="top"/>
    </xf>
    <xf numFmtId="0" fontId="11" fillId="0" borderId="0" xfId="1037" applyFont="1" applyAlignment="1">
      <alignment horizontal="right" vertical="top" wrapText="1" readingOrder="1"/>
    </xf>
    <xf numFmtId="4" fontId="11" fillId="0" borderId="9" xfId="1037" applyNumberFormat="1" applyFont="1" applyBorder="1" applyAlignment="1">
      <alignment horizontal="right" vertical="top"/>
    </xf>
    <xf numFmtId="4" fontId="11" fillId="0" borderId="8" xfId="1037" applyNumberFormat="1" applyFont="1" applyBorder="1" applyAlignment="1">
      <alignment horizontal="right" vertical="top"/>
    </xf>
    <xf numFmtId="0" fontId="11" fillId="0" borderId="8" xfId="1037" applyFont="1" applyBorder="1" applyAlignment="1">
      <alignment horizontal="left" vertical="top" wrapText="1" readingOrder="1"/>
    </xf>
    <xf numFmtId="0" fontId="11" fillId="0" borderId="8" xfId="1037" applyFont="1" applyBorder="1" applyAlignment="1">
      <alignment horizontal="right" vertical="top" wrapText="1" readingOrder="1"/>
    </xf>
    <xf numFmtId="4" fontId="10" fillId="16" borderId="0" xfId="1037" applyNumberFormat="1" applyFont="1" applyFill="1" applyAlignment="1">
      <alignment horizontal="right" vertical="top"/>
    </xf>
    <xf numFmtId="4" fontId="10" fillId="17" borderId="0" xfId="1037" applyNumberFormat="1" applyFont="1" applyFill="1" applyAlignment="1">
      <alignment horizontal="right" vertical="top"/>
    </xf>
  </cellXfs>
  <cellStyles count="1038">
    <cellStyle name="20% - Accent1 10" xfId="5"/>
    <cellStyle name="20% - Accent1 11" xfId="6"/>
    <cellStyle name="20% - Accent1 12" xfId="7"/>
    <cellStyle name="20% - Accent1 13" xfId="8"/>
    <cellStyle name="20% - Accent1 2" xfId="9"/>
    <cellStyle name="20% - Accent1 2 10" xfId="10"/>
    <cellStyle name="20% - Accent1 2 11" xfId="11"/>
    <cellStyle name="20% - Accent1 2 12" xfId="12"/>
    <cellStyle name="20% - Accent1 2 2" xfId="13"/>
    <cellStyle name="20% - Accent1 2 2 2" xfId="14"/>
    <cellStyle name="20% - Accent1 2 2 3" xfId="15"/>
    <cellStyle name="20% - Accent1 2 2 4" xfId="16"/>
    <cellStyle name="20% - Accent1 2 2 5" xfId="17"/>
    <cellStyle name="20% - Accent1 2 2 6" xfId="18"/>
    <cellStyle name="20% - Accent1 2 2 7" xfId="19"/>
    <cellStyle name="20% - Accent1 2 2 8" xfId="20"/>
    <cellStyle name="20% - Accent1 2 2 9" xfId="21"/>
    <cellStyle name="20% - Accent1 2 3" xfId="22"/>
    <cellStyle name="20% - Accent1 2 3 2" xfId="23"/>
    <cellStyle name="20% - Accent1 2 3 3" xfId="24"/>
    <cellStyle name="20% - Accent1 2 3 4" xfId="25"/>
    <cellStyle name="20% - Accent1 2 3 5" xfId="26"/>
    <cellStyle name="20% - Accent1 2 3 6" xfId="27"/>
    <cellStyle name="20% - Accent1 2 3 7" xfId="28"/>
    <cellStyle name="20% - Accent1 2 3 8" xfId="29"/>
    <cellStyle name="20% - Accent1 2 3 9" xfId="30"/>
    <cellStyle name="20% - Accent1 2 4" xfId="31"/>
    <cellStyle name="20% - Accent1 2 5" xfId="32"/>
    <cellStyle name="20% - Accent1 2 6" xfId="33"/>
    <cellStyle name="20% - Accent1 2 7" xfId="34"/>
    <cellStyle name="20% - Accent1 2 8" xfId="35"/>
    <cellStyle name="20% - Accent1 2 9" xfId="36"/>
    <cellStyle name="20% - Accent1 3" xfId="37"/>
    <cellStyle name="20% - Accent1 3 2" xfId="38"/>
    <cellStyle name="20% - Accent1 3 3" xfId="39"/>
    <cellStyle name="20% - Accent1 3 4" xfId="40"/>
    <cellStyle name="20% - Accent1 3 5" xfId="41"/>
    <cellStyle name="20% - Accent1 3 6" xfId="42"/>
    <cellStyle name="20% - Accent1 3 7" xfId="43"/>
    <cellStyle name="20% - Accent1 3 8" xfId="44"/>
    <cellStyle name="20% - Accent1 3 9" xfId="45"/>
    <cellStyle name="20% - Accent1 4" xfId="46"/>
    <cellStyle name="20% - Accent1 4 2" xfId="47"/>
    <cellStyle name="20% - Accent1 4 3" xfId="48"/>
    <cellStyle name="20% - Accent1 4 4" xfId="49"/>
    <cellStyle name="20% - Accent1 4 5" xfId="50"/>
    <cellStyle name="20% - Accent1 4 6" xfId="51"/>
    <cellStyle name="20% - Accent1 4 7" xfId="52"/>
    <cellStyle name="20% - Accent1 4 8" xfId="53"/>
    <cellStyle name="20% - Accent1 4 9" xfId="54"/>
    <cellStyle name="20% - Accent1 5" xfId="55"/>
    <cellStyle name="20% - Accent1 6" xfId="56"/>
    <cellStyle name="20% - Accent1 7" xfId="57"/>
    <cellStyle name="20% - Accent1 8" xfId="58"/>
    <cellStyle name="20% - Accent1 9" xfId="59"/>
    <cellStyle name="20% - Accent2 10" xfId="60"/>
    <cellStyle name="20% - Accent2 11" xfId="61"/>
    <cellStyle name="20% - Accent2 12" xfId="62"/>
    <cellStyle name="20% - Accent2 13" xfId="63"/>
    <cellStyle name="20% - Accent2 2" xfId="64"/>
    <cellStyle name="20% - Accent2 2 10" xfId="65"/>
    <cellStyle name="20% - Accent2 2 11" xfId="66"/>
    <cellStyle name="20% - Accent2 2 12" xfId="67"/>
    <cellStyle name="20% - Accent2 2 2" xfId="68"/>
    <cellStyle name="20% - Accent2 2 2 2" xfId="69"/>
    <cellStyle name="20% - Accent2 2 2 3" xfId="70"/>
    <cellStyle name="20% - Accent2 2 2 4" xfId="71"/>
    <cellStyle name="20% - Accent2 2 2 5" xfId="72"/>
    <cellStyle name="20% - Accent2 2 2 6" xfId="73"/>
    <cellStyle name="20% - Accent2 2 2 7" xfId="74"/>
    <cellStyle name="20% - Accent2 2 2 8" xfId="75"/>
    <cellStyle name="20% - Accent2 2 2 9" xfId="76"/>
    <cellStyle name="20% - Accent2 2 3" xfId="77"/>
    <cellStyle name="20% - Accent2 2 3 2" xfId="78"/>
    <cellStyle name="20% - Accent2 2 3 3" xfId="79"/>
    <cellStyle name="20% - Accent2 2 3 4" xfId="80"/>
    <cellStyle name="20% - Accent2 2 3 5" xfId="81"/>
    <cellStyle name="20% - Accent2 2 3 6" xfId="82"/>
    <cellStyle name="20% - Accent2 2 3 7" xfId="83"/>
    <cellStyle name="20% - Accent2 2 3 8" xfId="84"/>
    <cellStyle name="20% - Accent2 2 3 9" xfId="85"/>
    <cellStyle name="20% - Accent2 2 4" xfId="86"/>
    <cellStyle name="20% - Accent2 2 5" xfId="87"/>
    <cellStyle name="20% - Accent2 2 6" xfId="88"/>
    <cellStyle name="20% - Accent2 2 7" xfId="89"/>
    <cellStyle name="20% - Accent2 2 8" xfId="90"/>
    <cellStyle name="20% - Accent2 2 9" xfId="91"/>
    <cellStyle name="20% - Accent2 3" xfId="92"/>
    <cellStyle name="20% - Accent2 3 2" xfId="93"/>
    <cellStyle name="20% - Accent2 3 3" xfId="94"/>
    <cellStyle name="20% - Accent2 3 4" xfId="95"/>
    <cellStyle name="20% - Accent2 3 5" xfId="96"/>
    <cellStyle name="20% - Accent2 3 6" xfId="97"/>
    <cellStyle name="20% - Accent2 3 7" xfId="98"/>
    <cellStyle name="20% - Accent2 3 8" xfId="99"/>
    <cellStyle name="20% - Accent2 3 9" xfId="100"/>
    <cellStyle name="20% - Accent2 4" xfId="101"/>
    <cellStyle name="20% - Accent2 4 2" xfId="102"/>
    <cellStyle name="20% - Accent2 4 3" xfId="103"/>
    <cellStyle name="20% - Accent2 4 4" xfId="104"/>
    <cellStyle name="20% - Accent2 4 5" xfId="105"/>
    <cellStyle name="20% - Accent2 4 6" xfId="106"/>
    <cellStyle name="20% - Accent2 4 7" xfId="107"/>
    <cellStyle name="20% - Accent2 4 8" xfId="108"/>
    <cellStyle name="20% - Accent2 4 9" xfId="109"/>
    <cellStyle name="20% - Accent2 5" xfId="110"/>
    <cellStyle name="20% - Accent2 6" xfId="111"/>
    <cellStyle name="20% - Accent2 7" xfId="112"/>
    <cellStyle name="20% - Accent2 8" xfId="113"/>
    <cellStyle name="20% - Accent2 9" xfId="114"/>
    <cellStyle name="20% - Accent3 10" xfId="115"/>
    <cellStyle name="20% - Accent3 11" xfId="116"/>
    <cellStyle name="20% - Accent3 12" xfId="117"/>
    <cellStyle name="20% - Accent3 13" xfId="118"/>
    <cellStyle name="20% - Accent3 2" xfId="119"/>
    <cellStyle name="20% - Accent3 2 10" xfId="120"/>
    <cellStyle name="20% - Accent3 2 11" xfId="121"/>
    <cellStyle name="20% - Accent3 2 12" xfId="122"/>
    <cellStyle name="20% - Accent3 2 2" xfId="123"/>
    <cellStyle name="20% - Accent3 2 2 2" xfId="124"/>
    <cellStyle name="20% - Accent3 2 2 3" xfId="125"/>
    <cellStyle name="20% - Accent3 2 2 4" xfId="126"/>
    <cellStyle name="20% - Accent3 2 2 5" xfId="127"/>
    <cellStyle name="20% - Accent3 2 2 6" xfId="128"/>
    <cellStyle name="20% - Accent3 2 2 7" xfId="129"/>
    <cellStyle name="20% - Accent3 2 2 8" xfId="130"/>
    <cellStyle name="20% - Accent3 2 2 9" xfId="131"/>
    <cellStyle name="20% - Accent3 2 3" xfId="132"/>
    <cellStyle name="20% - Accent3 2 3 2" xfId="133"/>
    <cellStyle name="20% - Accent3 2 3 3" xfId="134"/>
    <cellStyle name="20% - Accent3 2 3 4" xfId="135"/>
    <cellStyle name="20% - Accent3 2 3 5" xfId="136"/>
    <cellStyle name="20% - Accent3 2 3 6" xfId="137"/>
    <cellStyle name="20% - Accent3 2 3 7" xfId="138"/>
    <cellStyle name="20% - Accent3 2 3 8" xfId="139"/>
    <cellStyle name="20% - Accent3 2 3 9" xfId="140"/>
    <cellStyle name="20% - Accent3 2 4" xfId="141"/>
    <cellStyle name="20% - Accent3 2 5" xfId="142"/>
    <cellStyle name="20% - Accent3 2 6" xfId="143"/>
    <cellStyle name="20% - Accent3 2 7" xfId="144"/>
    <cellStyle name="20% - Accent3 2 8" xfId="145"/>
    <cellStyle name="20% - Accent3 2 9" xfId="146"/>
    <cellStyle name="20% - Accent3 3" xfId="147"/>
    <cellStyle name="20% - Accent3 3 2" xfId="148"/>
    <cellStyle name="20% - Accent3 3 3" xfId="149"/>
    <cellStyle name="20% - Accent3 3 4" xfId="150"/>
    <cellStyle name="20% - Accent3 3 5" xfId="151"/>
    <cellStyle name="20% - Accent3 3 6" xfId="152"/>
    <cellStyle name="20% - Accent3 3 7" xfId="153"/>
    <cellStyle name="20% - Accent3 3 8" xfId="154"/>
    <cellStyle name="20% - Accent3 3 9" xfId="155"/>
    <cellStyle name="20% - Accent3 4" xfId="156"/>
    <cellStyle name="20% - Accent3 4 2" xfId="157"/>
    <cellStyle name="20% - Accent3 4 3" xfId="158"/>
    <cellStyle name="20% - Accent3 4 4" xfId="159"/>
    <cellStyle name="20% - Accent3 4 5" xfId="160"/>
    <cellStyle name="20% - Accent3 4 6" xfId="161"/>
    <cellStyle name="20% - Accent3 4 7" xfId="162"/>
    <cellStyle name="20% - Accent3 4 8" xfId="163"/>
    <cellStyle name="20% - Accent3 4 9" xfId="164"/>
    <cellStyle name="20% - Accent3 5" xfId="165"/>
    <cellStyle name="20% - Accent3 6" xfId="166"/>
    <cellStyle name="20% - Accent3 7" xfId="167"/>
    <cellStyle name="20% - Accent3 8" xfId="168"/>
    <cellStyle name="20% - Accent3 9" xfId="169"/>
    <cellStyle name="20% - Accent4 10" xfId="170"/>
    <cellStyle name="20% - Accent4 11" xfId="171"/>
    <cellStyle name="20% - Accent4 12" xfId="172"/>
    <cellStyle name="20% - Accent4 13" xfId="173"/>
    <cellStyle name="20% - Accent4 2" xfId="174"/>
    <cellStyle name="20% - Accent4 2 10" xfId="175"/>
    <cellStyle name="20% - Accent4 2 11" xfId="176"/>
    <cellStyle name="20% - Accent4 2 12" xfId="177"/>
    <cellStyle name="20% - Accent4 2 2" xfId="178"/>
    <cellStyle name="20% - Accent4 2 2 2" xfId="179"/>
    <cellStyle name="20% - Accent4 2 2 3" xfId="180"/>
    <cellStyle name="20% - Accent4 2 2 4" xfId="181"/>
    <cellStyle name="20% - Accent4 2 2 5" xfId="182"/>
    <cellStyle name="20% - Accent4 2 2 6" xfId="183"/>
    <cellStyle name="20% - Accent4 2 2 7" xfId="184"/>
    <cellStyle name="20% - Accent4 2 2 8" xfId="185"/>
    <cellStyle name="20% - Accent4 2 2 9" xfId="186"/>
    <cellStyle name="20% - Accent4 2 3" xfId="187"/>
    <cellStyle name="20% - Accent4 2 3 2" xfId="188"/>
    <cellStyle name="20% - Accent4 2 3 3" xfId="189"/>
    <cellStyle name="20% - Accent4 2 3 4" xfId="190"/>
    <cellStyle name="20% - Accent4 2 3 5" xfId="191"/>
    <cellStyle name="20% - Accent4 2 3 6" xfId="192"/>
    <cellStyle name="20% - Accent4 2 3 7" xfId="193"/>
    <cellStyle name="20% - Accent4 2 3 8" xfId="194"/>
    <cellStyle name="20% - Accent4 2 3 9" xfId="195"/>
    <cellStyle name="20% - Accent4 2 4" xfId="196"/>
    <cellStyle name="20% - Accent4 2 5" xfId="197"/>
    <cellStyle name="20% - Accent4 2 6" xfId="198"/>
    <cellStyle name="20% - Accent4 2 7" xfId="199"/>
    <cellStyle name="20% - Accent4 2 8" xfId="200"/>
    <cellStyle name="20% - Accent4 2 9" xfId="201"/>
    <cellStyle name="20% - Accent4 3" xfId="202"/>
    <cellStyle name="20% - Accent4 3 2" xfId="203"/>
    <cellStyle name="20% - Accent4 3 3" xfId="204"/>
    <cellStyle name="20% - Accent4 3 4" xfId="205"/>
    <cellStyle name="20% - Accent4 3 5" xfId="206"/>
    <cellStyle name="20% - Accent4 3 6" xfId="207"/>
    <cellStyle name="20% - Accent4 3 7" xfId="208"/>
    <cellStyle name="20% - Accent4 3 8" xfId="209"/>
    <cellStyle name="20% - Accent4 3 9" xfId="210"/>
    <cellStyle name="20% - Accent4 4" xfId="211"/>
    <cellStyle name="20% - Accent4 4 2" xfId="212"/>
    <cellStyle name="20% - Accent4 4 3" xfId="213"/>
    <cellStyle name="20% - Accent4 4 4" xfId="214"/>
    <cellStyle name="20% - Accent4 4 5" xfId="215"/>
    <cellStyle name="20% - Accent4 4 6" xfId="216"/>
    <cellStyle name="20% - Accent4 4 7" xfId="217"/>
    <cellStyle name="20% - Accent4 4 8" xfId="218"/>
    <cellStyle name="20% - Accent4 4 9" xfId="219"/>
    <cellStyle name="20% - Accent4 5" xfId="220"/>
    <cellStyle name="20% - Accent4 6" xfId="221"/>
    <cellStyle name="20% - Accent4 7" xfId="222"/>
    <cellStyle name="20% - Accent4 8" xfId="223"/>
    <cellStyle name="20% - Accent4 9" xfId="224"/>
    <cellStyle name="20% - Accent5 10" xfId="225"/>
    <cellStyle name="20% - Accent5 11" xfId="226"/>
    <cellStyle name="20% - Accent5 12" xfId="227"/>
    <cellStyle name="20% - Accent5 13" xfId="228"/>
    <cellStyle name="20% - Accent5 2" xfId="229"/>
    <cellStyle name="20% - Accent5 2 10" xfId="230"/>
    <cellStyle name="20% - Accent5 2 11" xfId="231"/>
    <cellStyle name="20% - Accent5 2 12" xfId="232"/>
    <cellStyle name="20% - Accent5 2 2" xfId="233"/>
    <cellStyle name="20% - Accent5 2 2 2" xfId="234"/>
    <cellStyle name="20% - Accent5 2 2 3" xfId="235"/>
    <cellStyle name="20% - Accent5 2 2 4" xfId="236"/>
    <cellStyle name="20% - Accent5 2 2 5" xfId="237"/>
    <cellStyle name="20% - Accent5 2 2 6" xfId="238"/>
    <cellStyle name="20% - Accent5 2 2 7" xfId="239"/>
    <cellStyle name="20% - Accent5 2 2 8" xfId="240"/>
    <cellStyle name="20% - Accent5 2 2 9" xfId="241"/>
    <cellStyle name="20% - Accent5 2 3" xfId="242"/>
    <cellStyle name="20% - Accent5 2 3 2" xfId="243"/>
    <cellStyle name="20% - Accent5 2 3 3" xfId="244"/>
    <cellStyle name="20% - Accent5 2 3 4" xfId="245"/>
    <cellStyle name="20% - Accent5 2 3 5" xfId="246"/>
    <cellStyle name="20% - Accent5 2 3 6" xfId="247"/>
    <cellStyle name="20% - Accent5 2 3 7" xfId="248"/>
    <cellStyle name="20% - Accent5 2 3 8" xfId="249"/>
    <cellStyle name="20% - Accent5 2 3 9" xfId="250"/>
    <cellStyle name="20% - Accent5 2 4" xfId="251"/>
    <cellStyle name="20% - Accent5 2 5" xfId="252"/>
    <cellStyle name="20% - Accent5 2 6" xfId="253"/>
    <cellStyle name="20% - Accent5 2 7" xfId="254"/>
    <cellStyle name="20% - Accent5 2 8" xfId="255"/>
    <cellStyle name="20% - Accent5 2 9" xfId="256"/>
    <cellStyle name="20% - Accent5 3" xfId="257"/>
    <cellStyle name="20% - Accent5 3 2" xfId="258"/>
    <cellStyle name="20% - Accent5 3 3" xfId="259"/>
    <cellStyle name="20% - Accent5 3 4" xfId="260"/>
    <cellStyle name="20% - Accent5 3 5" xfId="261"/>
    <cellStyle name="20% - Accent5 3 6" xfId="262"/>
    <cellStyle name="20% - Accent5 3 7" xfId="263"/>
    <cellStyle name="20% - Accent5 3 8" xfId="264"/>
    <cellStyle name="20% - Accent5 3 9" xfId="265"/>
    <cellStyle name="20% - Accent5 4" xfId="266"/>
    <cellStyle name="20% - Accent5 4 2" xfId="267"/>
    <cellStyle name="20% - Accent5 4 3" xfId="268"/>
    <cellStyle name="20% - Accent5 4 4" xfId="269"/>
    <cellStyle name="20% - Accent5 4 5" xfId="270"/>
    <cellStyle name="20% - Accent5 4 6" xfId="271"/>
    <cellStyle name="20% - Accent5 4 7" xfId="272"/>
    <cellStyle name="20% - Accent5 4 8" xfId="273"/>
    <cellStyle name="20% - Accent5 4 9" xfId="274"/>
    <cellStyle name="20% - Accent5 5" xfId="275"/>
    <cellStyle name="20% - Accent5 6" xfId="276"/>
    <cellStyle name="20% - Accent5 7" xfId="277"/>
    <cellStyle name="20% - Accent5 8" xfId="278"/>
    <cellStyle name="20% - Accent5 9" xfId="279"/>
    <cellStyle name="20% - Accent6 10" xfId="280"/>
    <cellStyle name="20% - Accent6 11" xfId="281"/>
    <cellStyle name="20% - Accent6 12" xfId="282"/>
    <cellStyle name="20% - Accent6 13" xfId="283"/>
    <cellStyle name="20% - Accent6 2" xfId="284"/>
    <cellStyle name="20% - Accent6 2 10" xfId="285"/>
    <cellStyle name="20% - Accent6 2 11" xfId="286"/>
    <cellStyle name="20% - Accent6 2 12" xfId="287"/>
    <cellStyle name="20% - Accent6 2 2" xfId="288"/>
    <cellStyle name="20% - Accent6 2 2 2" xfId="289"/>
    <cellStyle name="20% - Accent6 2 2 3" xfId="290"/>
    <cellStyle name="20% - Accent6 2 2 4" xfId="291"/>
    <cellStyle name="20% - Accent6 2 2 5" xfId="292"/>
    <cellStyle name="20% - Accent6 2 2 6" xfId="293"/>
    <cellStyle name="20% - Accent6 2 2 7" xfId="294"/>
    <cellStyle name="20% - Accent6 2 2 8" xfId="295"/>
    <cellStyle name="20% - Accent6 2 2 9" xfId="296"/>
    <cellStyle name="20% - Accent6 2 3" xfId="297"/>
    <cellStyle name="20% - Accent6 2 3 2" xfId="298"/>
    <cellStyle name="20% - Accent6 2 3 3" xfId="299"/>
    <cellStyle name="20% - Accent6 2 3 4" xfId="300"/>
    <cellStyle name="20% - Accent6 2 3 5" xfId="301"/>
    <cellStyle name="20% - Accent6 2 3 6" xfId="302"/>
    <cellStyle name="20% - Accent6 2 3 7" xfId="303"/>
    <cellStyle name="20% - Accent6 2 3 8" xfId="304"/>
    <cellStyle name="20% - Accent6 2 3 9" xfId="305"/>
    <cellStyle name="20% - Accent6 2 4" xfId="306"/>
    <cellStyle name="20% - Accent6 2 5" xfId="307"/>
    <cellStyle name="20% - Accent6 2 6" xfId="308"/>
    <cellStyle name="20% - Accent6 2 7" xfId="309"/>
    <cellStyle name="20% - Accent6 2 8" xfId="310"/>
    <cellStyle name="20% - Accent6 2 9" xfId="311"/>
    <cellStyle name="20% - Accent6 3" xfId="312"/>
    <cellStyle name="20% - Accent6 3 2" xfId="313"/>
    <cellStyle name="20% - Accent6 3 3" xfId="314"/>
    <cellStyle name="20% - Accent6 3 4" xfId="315"/>
    <cellStyle name="20% - Accent6 3 5" xfId="316"/>
    <cellStyle name="20% - Accent6 3 6" xfId="317"/>
    <cellStyle name="20% - Accent6 3 7" xfId="318"/>
    <cellStyle name="20% - Accent6 3 8" xfId="319"/>
    <cellStyle name="20% - Accent6 3 9" xfId="320"/>
    <cellStyle name="20% - Accent6 4" xfId="321"/>
    <cellStyle name="20% - Accent6 4 2" xfId="322"/>
    <cellStyle name="20% - Accent6 4 3" xfId="323"/>
    <cellStyle name="20% - Accent6 4 4" xfId="324"/>
    <cellStyle name="20% - Accent6 4 5" xfId="325"/>
    <cellStyle name="20% - Accent6 4 6" xfId="326"/>
    <cellStyle name="20% - Accent6 4 7" xfId="327"/>
    <cellStyle name="20% - Accent6 4 8" xfId="328"/>
    <cellStyle name="20% - Accent6 4 9" xfId="329"/>
    <cellStyle name="20% - Accent6 5" xfId="330"/>
    <cellStyle name="20% - Accent6 6" xfId="331"/>
    <cellStyle name="20% - Accent6 7" xfId="332"/>
    <cellStyle name="20% - Accent6 8" xfId="333"/>
    <cellStyle name="20% - Accent6 9" xfId="334"/>
    <cellStyle name="40% - Accent1 10" xfId="335"/>
    <cellStyle name="40% - Accent1 11" xfId="336"/>
    <cellStyle name="40% - Accent1 12" xfId="337"/>
    <cellStyle name="40% - Accent1 13" xfId="338"/>
    <cellStyle name="40% - Accent1 2" xfId="339"/>
    <cellStyle name="40% - Accent1 2 10" xfId="340"/>
    <cellStyle name="40% - Accent1 2 11" xfId="341"/>
    <cellStyle name="40% - Accent1 2 12" xfId="342"/>
    <cellStyle name="40% - Accent1 2 2" xfId="343"/>
    <cellStyle name="40% - Accent1 2 2 2" xfId="344"/>
    <cellStyle name="40% - Accent1 2 2 3" xfId="345"/>
    <cellStyle name="40% - Accent1 2 2 4" xfId="346"/>
    <cellStyle name="40% - Accent1 2 2 5" xfId="347"/>
    <cellStyle name="40% - Accent1 2 2 6" xfId="348"/>
    <cellStyle name="40% - Accent1 2 2 7" xfId="349"/>
    <cellStyle name="40% - Accent1 2 2 8" xfId="350"/>
    <cellStyle name="40% - Accent1 2 2 9" xfId="351"/>
    <cellStyle name="40% - Accent1 2 3" xfId="352"/>
    <cellStyle name="40% - Accent1 2 3 2" xfId="353"/>
    <cellStyle name="40% - Accent1 2 3 3" xfId="354"/>
    <cellStyle name="40% - Accent1 2 3 4" xfId="355"/>
    <cellStyle name="40% - Accent1 2 3 5" xfId="356"/>
    <cellStyle name="40% - Accent1 2 3 6" xfId="357"/>
    <cellStyle name="40% - Accent1 2 3 7" xfId="358"/>
    <cellStyle name="40% - Accent1 2 3 8" xfId="359"/>
    <cellStyle name="40% - Accent1 2 3 9" xfId="360"/>
    <cellStyle name="40% - Accent1 2 4" xfId="361"/>
    <cellStyle name="40% - Accent1 2 5" xfId="362"/>
    <cellStyle name="40% - Accent1 2 6" xfId="363"/>
    <cellStyle name="40% - Accent1 2 7" xfId="364"/>
    <cellStyle name="40% - Accent1 2 8" xfId="365"/>
    <cellStyle name="40% - Accent1 2 9" xfId="366"/>
    <cellStyle name="40% - Accent1 3" xfId="367"/>
    <cellStyle name="40% - Accent1 3 2" xfId="368"/>
    <cellStyle name="40% - Accent1 3 3" xfId="369"/>
    <cellStyle name="40% - Accent1 3 4" xfId="370"/>
    <cellStyle name="40% - Accent1 3 5" xfId="371"/>
    <cellStyle name="40% - Accent1 3 6" xfId="372"/>
    <cellStyle name="40% - Accent1 3 7" xfId="373"/>
    <cellStyle name="40% - Accent1 3 8" xfId="374"/>
    <cellStyle name="40% - Accent1 3 9" xfId="375"/>
    <cellStyle name="40% - Accent1 4" xfId="376"/>
    <cellStyle name="40% - Accent1 4 2" xfId="377"/>
    <cellStyle name="40% - Accent1 4 3" xfId="378"/>
    <cellStyle name="40% - Accent1 4 4" xfId="379"/>
    <cellStyle name="40% - Accent1 4 5" xfId="380"/>
    <cellStyle name="40% - Accent1 4 6" xfId="381"/>
    <cellStyle name="40% - Accent1 4 7" xfId="382"/>
    <cellStyle name="40% - Accent1 4 8" xfId="383"/>
    <cellStyle name="40% - Accent1 4 9" xfId="384"/>
    <cellStyle name="40% - Accent1 5" xfId="385"/>
    <cellStyle name="40% - Accent1 6" xfId="386"/>
    <cellStyle name="40% - Accent1 7" xfId="387"/>
    <cellStyle name="40% - Accent1 8" xfId="388"/>
    <cellStyle name="40% - Accent1 9" xfId="389"/>
    <cellStyle name="40% - Accent2 10" xfId="390"/>
    <cellStyle name="40% - Accent2 11" xfId="391"/>
    <cellStyle name="40% - Accent2 12" xfId="392"/>
    <cellStyle name="40% - Accent2 13" xfId="393"/>
    <cellStyle name="40% - Accent2 2" xfId="394"/>
    <cellStyle name="40% - Accent2 2 10" xfId="395"/>
    <cellStyle name="40% - Accent2 2 11" xfId="396"/>
    <cellStyle name="40% - Accent2 2 12" xfId="397"/>
    <cellStyle name="40% - Accent2 2 2" xfId="398"/>
    <cellStyle name="40% - Accent2 2 2 2" xfId="399"/>
    <cellStyle name="40% - Accent2 2 2 3" xfId="400"/>
    <cellStyle name="40% - Accent2 2 2 4" xfId="401"/>
    <cellStyle name="40% - Accent2 2 2 5" xfId="402"/>
    <cellStyle name="40% - Accent2 2 2 6" xfId="403"/>
    <cellStyle name="40% - Accent2 2 2 7" xfId="404"/>
    <cellStyle name="40% - Accent2 2 2 8" xfId="405"/>
    <cellStyle name="40% - Accent2 2 2 9" xfId="406"/>
    <cellStyle name="40% - Accent2 2 3" xfId="407"/>
    <cellStyle name="40% - Accent2 2 3 2" xfId="408"/>
    <cellStyle name="40% - Accent2 2 3 3" xfId="409"/>
    <cellStyle name="40% - Accent2 2 3 4" xfId="410"/>
    <cellStyle name="40% - Accent2 2 3 5" xfId="411"/>
    <cellStyle name="40% - Accent2 2 3 6" xfId="412"/>
    <cellStyle name="40% - Accent2 2 3 7" xfId="413"/>
    <cellStyle name="40% - Accent2 2 3 8" xfId="414"/>
    <cellStyle name="40% - Accent2 2 3 9" xfId="415"/>
    <cellStyle name="40% - Accent2 2 4" xfId="416"/>
    <cellStyle name="40% - Accent2 2 5" xfId="417"/>
    <cellStyle name="40% - Accent2 2 6" xfId="418"/>
    <cellStyle name="40% - Accent2 2 7" xfId="419"/>
    <cellStyle name="40% - Accent2 2 8" xfId="420"/>
    <cellStyle name="40% - Accent2 2 9" xfId="421"/>
    <cellStyle name="40% - Accent2 3" xfId="422"/>
    <cellStyle name="40% - Accent2 3 2" xfId="423"/>
    <cellStyle name="40% - Accent2 3 3" xfId="424"/>
    <cellStyle name="40% - Accent2 3 4" xfId="425"/>
    <cellStyle name="40% - Accent2 3 5" xfId="426"/>
    <cellStyle name="40% - Accent2 3 6" xfId="427"/>
    <cellStyle name="40% - Accent2 3 7" xfId="428"/>
    <cellStyle name="40% - Accent2 3 8" xfId="429"/>
    <cellStyle name="40% - Accent2 3 9" xfId="430"/>
    <cellStyle name="40% - Accent2 4" xfId="431"/>
    <cellStyle name="40% - Accent2 4 2" xfId="432"/>
    <cellStyle name="40% - Accent2 4 3" xfId="433"/>
    <cellStyle name="40% - Accent2 4 4" xfId="434"/>
    <cellStyle name="40% - Accent2 4 5" xfId="435"/>
    <cellStyle name="40% - Accent2 4 6" xfId="436"/>
    <cellStyle name="40% - Accent2 4 7" xfId="437"/>
    <cellStyle name="40% - Accent2 4 8" xfId="438"/>
    <cellStyle name="40% - Accent2 4 9" xfId="439"/>
    <cellStyle name="40% - Accent2 5" xfId="440"/>
    <cellStyle name="40% - Accent2 6" xfId="441"/>
    <cellStyle name="40% - Accent2 7" xfId="442"/>
    <cellStyle name="40% - Accent2 8" xfId="443"/>
    <cellStyle name="40% - Accent2 9" xfId="444"/>
    <cellStyle name="40% - Accent3 10" xfId="445"/>
    <cellStyle name="40% - Accent3 11" xfId="446"/>
    <cellStyle name="40% - Accent3 12" xfId="447"/>
    <cellStyle name="40% - Accent3 13" xfId="448"/>
    <cellStyle name="40% - Accent3 2" xfId="449"/>
    <cellStyle name="40% - Accent3 2 10" xfId="450"/>
    <cellStyle name="40% - Accent3 2 11" xfId="451"/>
    <cellStyle name="40% - Accent3 2 12" xfId="452"/>
    <cellStyle name="40% - Accent3 2 2" xfId="453"/>
    <cellStyle name="40% - Accent3 2 2 2" xfId="454"/>
    <cellStyle name="40% - Accent3 2 2 3" xfId="455"/>
    <cellStyle name="40% - Accent3 2 2 4" xfId="456"/>
    <cellStyle name="40% - Accent3 2 2 5" xfId="457"/>
    <cellStyle name="40% - Accent3 2 2 6" xfId="458"/>
    <cellStyle name="40% - Accent3 2 2 7" xfId="459"/>
    <cellStyle name="40% - Accent3 2 2 8" xfId="460"/>
    <cellStyle name="40% - Accent3 2 2 9" xfId="461"/>
    <cellStyle name="40% - Accent3 2 3" xfId="462"/>
    <cellStyle name="40% - Accent3 2 3 2" xfId="463"/>
    <cellStyle name="40% - Accent3 2 3 3" xfId="464"/>
    <cellStyle name="40% - Accent3 2 3 4" xfId="465"/>
    <cellStyle name="40% - Accent3 2 3 5" xfId="466"/>
    <cellStyle name="40% - Accent3 2 3 6" xfId="467"/>
    <cellStyle name="40% - Accent3 2 3 7" xfId="468"/>
    <cellStyle name="40% - Accent3 2 3 8" xfId="469"/>
    <cellStyle name="40% - Accent3 2 3 9" xfId="470"/>
    <cellStyle name="40% - Accent3 2 4" xfId="471"/>
    <cellStyle name="40% - Accent3 2 5" xfId="472"/>
    <cellStyle name="40% - Accent3 2 6" xfId="473"/>
    <cellStyle name="40% - Accent3 2 7" xfId="474"/>
    <cellStyle name="40% - Accent3 2 8" xfId="475"/>
    <cellStyle name="40% - Accent3 2 9" xfId="476"/>
    <cellStyle name="40% - Accent3 3" xfId="477"/>
    <cellStyle name="40% - Accent3 3 2" xfId="478"/>
    <cellStyle name="40% - Accent3 3 3" xfId="479"/>
    <cellStyle name="40% - Accent3 3 4" xfId="480"/>
    <cellStyle name="40% - Accent3 3 5" xfId="481"/>
    <cellStyle name="40% - Accent3 3 6" xfId="482"/>
    <cellStyle name="40% - Accent3 3 7" xfId="483"/>
    <cellStyle name="40% - Accent3 3 8" xfId="484"/>
    <cellStyle name="40% - Accent3 3 9" xfId="485"/>
    <cellStyle name="40% - Accent3 4" xfId="486"/>
    <cellStyle name="40% - Accent3 4 2" xfId="487"/>
    <cellStyle name="40% - Accent3 4 3" xfId="488"/>
    <cellStyle name="40% - Accent3 4 4" xfId="489"/>
    <cellStyle name="40% - Accent3 4 5" xfId="490"/>
    <cellStyle name="40% - Accent3 4 6" xfId="491"/>
    <cellStyle name="40% - Accent3 4 7" xfId="492"/>
    <cellStyle name="40% - Accent3 4 8" xfId="493"/>
    <cellStyle name="40% - Accent3 4 9" xfId="494"/>
    <cellStyle name="40% - Accent3 5" xfId="495"/>
    <cellStyle name="40% - Accent3 6" xfId="496"/>
    <cellStyle name="40% - Accent3 7" xfId="497"/>
    <cellStyle name="40% - Accent3 8" xfId="498"/>
    <cellStyle name="40% - Accent3 9" xfId="499"/>
    <cellStyle name="40% - Accent4 10" xfId="500"/>
    <cellStyle name="40% - Accent4 11" xfId="501"/>
    <cellStyle name="40% - Accent4 12" xfId="502"/>
    <cellStyle name="40% - Accent4 13" xfId="503"/>
    <cellStyle name="40% - Accent4 2" xfId="504"/>
    <cellStyle name="40% - Accent4 2 10" xfId="505"/>
    <cellStyle name="40% - Accent4 2 11" xfId="506"/>
    <cellStyle name="40% - Accent4 2 12" xfId="507"/>
    <cellStyle name="40% - Accent4 2 2" xfId="508"/>
    <cellStyle name="40% - Accent4 2 2 2" xfId="509"/>
    <cellStyle name="40% - Accent4 2 2 3" xfId="510"/>
    <cellStyle name="40% - Accent4 2 2 4" xfId="511"/>
    <cellStyle name="40% - Accent4 2 2 5" xfId="512"/>
    <cellStyle name="40% - Accent4 2 2 6" xfId="513"/>
    <cellStyle name="40% - Accent4 2 2 7" xfId="514"/>
    <cellStyle name="40% - Accent4 2 2 8" xfId="515"/>
    <cellStyle name="40% - Accent4 2 2 9" xfId="516"/>
    <cellStyle name="40% - Accent4 2 3" xfId="517"/>
    <cellStyle name="40% - Accent4 2 3 2" xfId="518"/>
    <cellStyle name="40% - Accent4 2 3 3" xfId="519"/>
    <cellStyle name="40% - Accent4 2 3 4" xfId="520"/>
    <cellStyle name="40% - Accent4 2 3 5" xfId="521"/>
    <cellStyle name="40% - Accent4 2 3 6" xfId="522"/>
    <cellStyle name="40% - Accent4 2 3 7" xfId="523"/>
    <cellStyle name="40% - Accent4 2 3 8" xfId="524"/>
    <cellStyle name="40% - Accent4 2 3 9" xfId="525"/>
    <cellStyle name="40% - Accent4 2 4" xfId="526"/>
    <cellStyle name="40% - Accent4 2 5" xfId="527"/>
    <cellStyle name="40% - Accent4 2 6" xfId="528"/>
    <cellStyle name="40% - Accent4 2 7" xfId="529"/>
    <cellStyle name="40% - Accent4 2 8" xfId="530"/>
    <cellStyle name="40% - Accent4 2 9" xfId="531"/>
    <cellStyle name="40% - Accent4 3" xfId="532"/>
    <cellStyle name="40% - Accent4 3 2" xfId="533"/>
    <cellStyle name="40% - Accent4 3 3" xfId="534"/>
    <cellStyle name="40% - Accent4 3 4" xfId="535"/>
    <cellStyle name="40% - Accent4 3 5" xfId="536"/>
    <cellStyle name="40% - Accent4 3 6" xfId="537"/>
    <cellStyle name="40% - Accent4 3 7" xfId="538"/>
    <cellStyle name="40% - Accent4 3 8" xfId="539"/>
    <cellStyle name="40% - Accent4 3 9" xfId="540"/>
    <cellStyle name="40% - Accent4 4" xfId="541"/>
    <cellStyle name="40% - Accent4 4 2" xfId="542"/>
    <cellStyle name="40% - Accent4 4 3" xfId="543"/>
    <cellStyle name="40% - Accent4 4 4" xfId="544"/>
    <cellStyle name="40% - Accent4 4 5" xfId="545"/>
    <cellStyle name="40% - Accent4 4 6" xfId="546"/>
    <cellStyle name="40% - Accent4 4 7" xfId="547"/>
    <cellStyle name="40% - Accent4 4 8" xfId="548"/>
    <cellStyle name="40% - Accent4 4 9" xfId="549"/>
    <cellStyle name="40% - Accent4 5" xfId="550"/>
    <cellStyle name="40% - Accent4 6" xfId="551"/>
    <cellStyle name="40% - Accent4 7" xfId="552"/>
    <cellStyle name="40% - Accent4 8" xfId="553"/>
    <cellStyle name="40% - Accent4 9" xfId="554"/>
    <cellStyle name="40% - Accent5 10" xfId="555"/>
    <cellStyle name="40% - Accent5 11" xfId="556"/>
    <cellStyle name="40% - Accent5 12" xfId="557"/>
    <cellStyle name="40% - Accent5 13" xfId="558"/>
    <cellStyle name="40% - Accent5 2" xfId="559"/>
    <cellStyle name="40% - Accent5 2 10" xfId="560"/>
    <cellStyle name="40% - Accent5 2 11" xfId="561"/>
    <cellStyle name="40% - Accent5 2 12" xfId="562"/>
    <cellStyle name="40% - Accent5 2 2" xfId="563"/>
    <cellStyle name="40% - Accent5 2 2 2" xfId="564"/>
    <cellStyle name="40% - Accent5 2 2 3" xfId="565"/>
    <cellStyle name="40% - Accent5 2 2 4" xfId="566"/>
    <cellStyle name="40% - Accent5 2 2 5" xfId="567"/>
    <cellStyle name="40% - Accent5 2 2 6" xfId="568"/>
    <cellStyle name="40% - Accent5 2 2 7" xfId="569"/>
    <cellStyle name="40% - Accent5 2 2 8" xfId="570"/>
    <cellStyle name="40% - Accent5 2 2 9" xfId="571"/>
    <cellStyle name="40% - Accent5 2 3" xfId="572"/>
    <cellStyle name="40% - Accent5 2 3 2" xfId="573"/>
    <cellStyle name="40% - Accent5 2 3 3" xfId="574"/>
    <cellStyle name="40% - Accent5 2 3 4" xfId="575"/>
    <cellStyle name="40% - Accent5 2 3 5" xfId="576"/>
    <cellStyle name="40% - Accent5 2 3 6" xfId="577"/>
    <cellStyle name="40% - Accent5 2 3 7" xfId="578"/>
    <cellStyle name="40% - Accent5 2 3 8" xfId="579"/>
    <cellStyle name="40% - Accent5 2 3 9" xfId="580"/>
    <cellStyle name="40% - Accent5 2 4" xfId="581"/>
    <cellStyle name="40% - Accent5 2 5" xfId="582"/>
    <cellStyle name="40% - Accent5 2 6" xfId="583"/>
    <cellStyle name="40% - Accent5 2 7" xfId="584"/>
    <cellStyle name="40% - Accent5 2 8" xfId="585"/>
    <cellStyle name="40% - Accent5 2 9" xfId="586"/>
    <cellStyle name="40% - Accent5 3" xfId="587"/>
    <cellStyle name="40% - Accent5 3 2" xfId="588"/>
    <cellStyle name="40% - Accent5 3 3" xfId="589"/>
    <cellStyle name="40% - Accent5 3 4" xfId="590"/>
    <cellStyle name="40% - Accent5 3 5" xfId="591"/>
    <cellStyle name="40% - Accent5 3 6" xfId="592"/>
    <cellStyle name="40% - Accent5 3 7" xfId="593"/>
    <cellStyle name="40% - Accent5 3 8" xfId="594"/>
    <cellStyle name="40% - Accent5 3 9" xfId="595"/>
    <cellStyle name="40% - Accent5 4" xfId="596"/>
    <cellStyle name="40% - Accent5 4 2" xfId="597"/>
    <cellStyle name="40% - Accent5 4 3" xfId="598"/>
    <cellStyle name="40% - Accent5 4 4" xfId="599"/>
    <cellStyle name="40% - Accent5 4 5" xfId="600"/>
    <cellStyle name="40% - Accent5 4 6" xfId="601"/>
    <cellStyle name="40% - Accent5 4 7" xfId="602"/>
    <cellStyle name="40% - Accent5 4 8" xfId="603"/>
    <cellStyle name="40% - Accent5 4 9" xfId="604"/>
    <cellStyle name="40% - Accent5 5" xfId="605"/>
    <cellStyle name="40% - Accent5 6" xfId="606"/>
    <cellStyle name="40% - Accent5 7" xfId="607"/>
    <cellStyle name="40% - Accent5 8" xfId="608"/>
    <cellStyle name="40% - Accent5 9" xfId="609"/>
    <cellStyle name="40% - Accent6 10" xfId="610"/>
    <cellStyle name="40% - Accent6 11" xfId="611"/>
    <cellStyle name="40% - Accent6 12" xfId="612"/>
    <cellStyle name="40% - Accent6 13" xfId="613"/>
    <cellStyle name="40% - Accent6 2" xfId="614"/>
    <cellStyle name="40% - Accent6 2 10" xfId="615"/>
    <cellStyle name="40% - Accent6 2 11" xfId="616"/>
    <cellStyle name="40% - Accent6 2 12" xfId="617"/>
    <cellStyle name="40% - Accent6 2 2" xfId="618"/>
    <cellStyle name="40% - Accent6 2 2 2" xfId="619"/>
    <cellStyle name="40% - Accent6 2 2 3" xfId="620"/>
    <cellStyle name="40% - Accent6 2 2 4" xfId="621"/>
    <cellStyle name="40% - Accent6 2 2 5" xfId="622"/>
    <cellStyle name="40% - Accent6 2 2 6" xfId="623"/>
    <cellStyle name="40% - Accent6 2 2 7" xfId="624"/>
    <cellStyle name="40% - Accent6 2 2 8" xfId="625"/>
    <cellStyle name="40% - Accent6 2 2 9" xfId="626"/>
    <cellStyle name="40% - Accent6 2 3" xfId="627"/>
    <cellStyle name="40% - Accent6 2 3 2" xfId="628"/>
    <cellStyle name="40% - Accent6 2 3 3" xfId="629"/>
    <cellStyle name="40% - Accent6 2 3 4" xfId="630"/>
    <cellStyle name="40% - Accent6 2 3 5" xfId="631"/>
    <cellStyle name="40% - Accent6 2 3 6" xfId="632"/>
    <cellStyle name="40% - Accent6 2 3 7" xfId="633"/>
    <cellStyle name="40% - Accent6 2 3 8" xfId="634"/>
    <cellStyle name="40% - Accent6 2 3 9" xfId="635"/>
    <cellStyle name="40% - Accent6 2 4" xfId="636"/>
    <cellStyle name="40% - Accent6 2 5" xfId="637"/>
    <cellStyle name="40% - Accent6 2 6" xfId="638"/>
    <cellStyle name="40% - Accent6 2 7" xfId="639"/>
    <cellStyle name="40% - Accent6 2 8" xfId="640"/>
    <cellStyle name="40% - Accent6 2 9" xfId="641"/>
    <cellStyle name="40% - Accent6 3" xfId="642"/>
    <cellStyle name="40% - Accent6 3 2" xfId="643"/>
    <cellStyle name="40% - Accent6 3 3" xfId="644"/>
    <cellStyle name="40% - Accent6 3 4" xfId="645"/>
    <cellStyle name="40% - Accent6 3 5" xfId="646"/>
    <cellStyle name="40% - Accent6 3 6" xfId="647"/>
    <cellStyle name="40% - Accent6 3 7" xfId="648"/>
    <cellStyle name="40% - Accent6 3 8" xfId="649"/>
    <cellStyle name="40% - Accent6 3 9" xfId="650"/>
    <cellStyle name="40% - Accent6 4" xfId="651"/>
    <cellStyle name="40% - Accent6 4 2" xfId="652"/>
    <cellStyle name="40% - Accent6 4 3" xfId="653"/>
    <cellStyle name="40% - Accent6 4 4" xfId="654"/>
    <cellStyle name="40% - Accent6 4 5" xfId="655"/>
    <cellStyle name="40% - Accent6 4 6" xfId="656"/>
    <cellStyle name="40% - Accent6 4 7" xfId="657"/>
    <cellStyle name="40% - Accent6 4 8" xfId="658"/>
    <cellStyle name="40% - Accent6 4 9" xfId="659"/>
    <cellStyle name="40% - Accent6 5" xfId="660"/>
    <cellStyle name="40% - Accent6 6" xfId="661"/>
    <cellStyle name="40% - Accent6 7" xfId="662"/>
    <cellStyle name="40% - Accent6 8" xfId="663"/>
    <cellStyle name="40% - Accent6 9" xfId="664"/>
    <cellStyle name="Comma" xfId="1" builtinId="3"/>
    <cellStyle name="Comma 2" xfId="665"/>
    <cellStyle name="Comma 2 2" xfId="666"/>
    <cellStyle name="Comma 3" xfId="667"/>
    <cellStyle name="Comma 3 10" xfId="668"/>
    <cellStyle name="Comma 3 2" xfId="669"/>
    <cellStyle name="Comma 3 2 2" xfId="670"/>
    <cellStyle name="Comma 3 2 3" xfId="671"/>
    <cellStyle name="Comma 3 2 4" xfId="672"/>
    <cellStyle name="Comma 3 2 5" xfId="673"/>
    <cellStyle name="Comma 3 2 6" xfId="674"/>
    <cellStyle name="Comma 3 2 7" xfId="675"/>
    <cellStyle name="Comma 3 2 8" xfId="676"/>
    <cellStyle name="Comma 3 3" xfId="677"/>
    <cellStyle name="Comma 3 4" xfId="678"/>
    <cellStyle name="Comma 3 5" xfId="679"/>
    <cellStyle name="Comma 3 6" xfId="680"/>
    <cellStyle name="Comma 3 7" xfId="681"/>
    <cellStyle name="Comma 3 8" xfId="682"/>
    <cellStyle name="Comma 3 9" xfId="683"/>
    <cellStyle name="Comma 4" xfId="684"/>
    <cellStyle name="Comma 4 10" xfId="685"/>
    <cellStyle name="Comma 4 2" xfId="686"/>
    <cellStyle name="Comma 4 2 2" xfId="687"/>
    <cellStyle name="Comma 4 2 3" xfId="688"/>
    <cellStyle name="Comma 4 2 4" xfId="689"/>
    <cellStyle name="Comma 4 2 5" xfId="690"/>
    <cellStyle name="Comma 4 2 6" xfId="691"/>
    <cellStyle name="Comma 4 2 7" xfId="692"/>
    <cellStyle name="Comma 4 2 8" xfId="693"/>
    <cellStyle name="Comma 4 3" xfId="694"/>
    <cellStyle name="Comma 4 4" xfId="695"/>
    <cellStyle name="Comma 4 5" xfId="696"/>
    <cellStyle name="Comma 4 6" xfId="697"/>
    <cellStyle name="Comma 4 7" xfId="698"/>
    <cellStyle name="Comma 4 8" xfId="699"/>
    <cellStyle name="Comma 4 9" xfId="700"/>
    <cellStyle name="Comma 5" xfId="701"/>
    <cellStyle name="Comma 5 10" xfId="702"/>
    <cellStyle name="Comma 5 2" xfId="703"/>
    <cellStyle name="Comma 5 2 2" xfId="704"/>
    <cellStyle name="Comma 5 2 3" xfId="705"/>
    <cellStyle name="Comma 5 2 4" xfId="706"/>
    <cellStyle name="Comma 5 2 5" xfId="707"/>
    <cellStyle name="Comma 5 2 6" xfId="708"/>
    <cellStyle name="Comma 5 2 7" xfId="709"/>
    <cellStyle name="Comma 5 2 8" xfId="710"/>
    <cellStyle name="Comma 5 3" xfId="711"/>
    <cellStyle name="Comma 5 4" xfId="712"/>
    <cellStyle name="Comma 5 5" xfId="713"/>
    <cellStyle name="Comma 5 6" xfId="714"/>
    <cellStyle name="Comma 5 7" xfId="715"/>
    <cellStyle name="Comma 5 8" xfId="716"/>
    <cellStyle name="Comma 5 9" xfId="717"/>
    <cellStyle name="Comma0" xfId="718"/>
    <cellStyle name="Comma0 2" xfId="719"/>
    <cellStyle name="Comma0 2 2" xfId="720"/>
    <cellStyle name="Comma0 3" xfId="721"/>
    <cellStyle name="Comma0 4" xfId="722"/>
    <cellStyle name="Currency 2" xfId="3"/>
    <cellStyle name="Currency 2 2" xfId="723"/>
    <cellStyle name="Currency 2 2 2" xfId="724"/>
    <cellStyle name="Currency 2 3" xfId="725"/>
    <cellStyle name="Currency 2 4" xfId="726"/>
    <cellStyle name="Currency0" xfId="727"/>
    <cellStyle name="Currency0 2" xfId="728"/>
    <cellStyle name="Currency0 2 2" xfId="729"/>
    <cellStyle name="Date" xfId="730"/>
    <cellStyle name="Date 2" xfId="731"/>
    <cellStyle name="Date 2 2" xfId="732"/>
    <cellStyle name="Fixed" xfId="733"/>
    <cellStyle name="Fixed 2" xfId="734"/>
    <cellStyle name="Fixed 2 2" xfId="735"/>
    <cellStyle name="Heading 1 2" xfId="736"/>
    <cellStyle name="Heading 2 2" xfId="737"/>
    <cellStyle name="Normal" xfId="0" builtinId="0"/>
    <cellStyle name="Normal 10" xfId="738"/>
    <cellStyle name="Normal 10 10" xfId="739"/>
    <cellStyle name="Normal 10 2" xfId="740"/>
    <cellStyle name="Normal 10 2 2" xfId="741"/>
    <cellStyle name="Normal 10 2 3" xfId="742"/>
    <cellStyle name="Normal 10 2 4" xfId="743"/>
    <cellStyle name="Normal 10 2 5" xfId="744"/>
    <cellStyle name="Normal 10 2 6" xfId="745"/>
    <cellStyle name="Normal 10 2 7" xfId="746"/>
    <cellStyle name="Normal 10 2 8" xfId="747"/>
    <cellStyle name="Normal 10 3" xfId="748"/>
    <cellStyle name="Normal 10 4" xfId="749"/>
    <cellStyle name="Normal 10 5" xfId="750"/>
    <cellStyle name="Normal 10 6" xfId="751"/>
    <cellStyle name="Normal 10 7" xfId="752"/>
    <cellStyle name="Normal 10 8" xfId="753"/>
    <cellStyle name="Normal 10 9" xfId="754"/>
    <cellStyle name="Normal 11" xfId="1037"/>
    <cellStyle name="Normal 2" xfId="2"/>
    <cellStyle name="Normal 2 2" xfId="755"/>
    <cellStyle name="Normal 3" xfId="756"/>
    <cellStyle name="Normal 4" xfId="757"/>
    <cellStyle name="Normal 4 10" xfId="758"/>
    <cellStyle name="Normal 4 11" xfId="759"/>
    <cellStyle name="Normal 4 12" xfId="760"/>
    <cellStyle name="Normal 4 13" xfId="761"/>
    <cellStyle name="Normal 4 14" xfId="762"/>
    <cellStyle name="Normal 4 15" xfId="763"/>
    <cellStyle name="Normal 4 16" xfId="764"/>
    <cellStyle name="Normal 4 2" xfId="765"/>
    <cellStyle name="Normal 4 2 10" xfId="766"/>
    <cellStyle name="Normal 4 2 2" xfId="767"/>
    <cellStyle name="Normal 4 2 2 2" xfId="768"/>
    <cellStyle name="Normal 4 2 2 3" xfId="769"/>
    <cellStyle name="Normal 4 2 2 4" xfId="770"/>
    <cellStyle name="Normal 4 2 2 5" xfId="771"/>
    <cellStyle name="Normal 4 2 2 6" xfId="772"/>
    <cellStyle name="Normal 4 2 2 7" xfId="773"/>
    <cellStyle name="Normal 4 2 2 8" xfId="774"/>
    <cellStyle name="Normal 4 2 3" xfId="775"/>
    <cellStyle name="Normal 4 2 4" xfId="776"/>
    <cellStyle name="Normal 4 2 5" xfId="777"/>
    <cellStyle name="Normal 4 2 6" xfId="778"/>
    <cellStyle name="Normal 4 2 7" xfId="779"/>
    <cellStyle name="Normal 4 2 8" xfId="780"/>
    <cellStyle name="Normal 4 2 9" xfId="781"/>
    <cellStyle name="Normal 4 3" xfId="782"/>
    <cellStyle name="Normal 4 3 10" xfId="783"/>
    <cellStyle name="Normal 4 3 2" xfId="784"/>
    <cellStyle name="Normal 4 3 2 2" xfId="785"/>
    <cellStyle name="Normal 4 3 2 3" xfId="786"/>
    <cellStyle name="Normal 4 3 2 4" xfId="787"/>
    <cellStyle name="Normal 4 3 2 5" xfId="788"/>
    <cellStyle name="Normal 4 3 2 6" xfId="789"/>
    <cellStyle name="Normal 4 3 2 7" xfId="790"/>
    <cellStyle name="Normal 4 3 2 8" xfId="791"/>
    <cellStyle name="Normal 4 3 3" xfId="792"/>
    <cellStyle name="Normal 4 3 4" xfId="793"/>
    <cellStyle name="Normal 4 3 5" xfId="794"/>
    <cellStyle name="Normal 4 3 6" xfId="795"/>
    <cellStyle name="Normal 4 3 7" xfId="796"/>
    <cellStyle name="Normal 4 3 8" xfId="797"/>
    <cellStyle name="Normal 4 3 9" xfId="798"/>
    <cellStyle name="Normal 4 4" xfId="799"/>
    <cellStyle name="Normal 4 4 10" xfId="800"/>
    <cellStyle name="Normal 4 4 2" xfId="801"/>
    <cellStyle name="Normal 4 4 2 2" xfId="802"/>
    <cellStyle name="Normal 4 4 2 3" xfId="803"/>
    <cellStyle name="Normal 4 4 2 4" xfId="804"/>
    <cellStyle name="Normal 4 4 2 5" xfId="805"/>
    <cellStyle name="Normal 4 4 2 6" xfId="806"/>
    <cellStyle name="Normal 4 4 2 7" xfId="807"/>
    <cellStyle name="Normal 4 4 2 8" xfId="808"/>
    <cellStyle name="Normal 4 4 3" xfId="809"/>
    <cellStyle name="Normal 4 4 4" xfId="810"/>
    <cellStyle name="Normal 4 4 5" xfId="811"/>
    <cellStyle name="Normal 4 4 6" xfId="812"/>
    <cellStyle name="Normal 4 4 7" xfId="813"/>
    <cellStyle name="Normal 4 4 8" xfId="814"/>
    <cellStyle name="Normal 4 4 9" xfId="815"/>
    <cellStyle name="Normal 4 5" xfId="816"/>
    <cellStyle name="Normal 4 5 10" xfId="817"/>
    <cellStyle name="Normal 4 5 2" xfId="818"/>
    <cellStyle name="Normal 4 5 2 2" xfId="819"/>
    <cellStyle name="Normal 4 5 2 3" xfId="820"/>
    <cellStyle name="Normal 4 5 2 4" xfId="821"/>
    <cellStyle name="Normal 4 5 2 5" xfId="822"/>
    <cellStyle name="Normal 4 5 2 6" xfId="823"/>
    <cellStyle name="Normal 4 5 2 7" xfId="824"/>
    <cellStyle name="Normal 4 5 2 8" xfId="825"/>
    <cellStyle name="Normal 4 5 3" xfId="826"/>
    <cellStyle name="Normal 4 5 4" xfId="827"/>
    <cellStyle name="Normal 4 5 5" xfId="828"/>
    <cellStyle name="Normal 4 5 6" xfId="829"/>
    <cellStyle name="Normal 4 5 7" xfId="830"/>
    <cellStyle name="Normal 4 5 8" xfId="831"/>
    <cellStyle name="Normal 4 5 9" xfId="832"/>
    <cellStyle name="Normal 4 6" xfId="833"/>
    <cellStyle name="Normal 4 6 10" xfId="834"/>
    <cellStyle name="Normal 4 6 2" xfId="835"/>
    <cellStyle name="Normal 4 6 2 2" xfId="836"/>
    <cellStyle name="Normal 4 6 2 3" xfId="837"/>
    <cellStyle name="Normal 4 6 2 4" xfId="838"/>
    <cellStyle name="Normal 4 6 2 5" xfId="839"/>
    <cellStyle name="Normal 4 6 2 6" xfId="840"/>
    <cellStyle name="Normal 4 6 2 7" xfId="841"/>
    <cellStyle name="Normal 4 6 2 8" xfId="842"/>
    <cellStyle name="Normal 4 6 3" xfId="843"/>
    <cellStyle name="Normal 4 6 4" xfId="844"/>
    <cellStyle name="Normal 4 6 5" xfId="845"/>
    <cellStyle name="Normal 4 6 6" xfId="846"/>
    <cellStyle name="Normal 4 6 7" xfId="847"/>
    <cellStyle name="Normal 4 6 8" xfId="848"/>
    <cellStyle name="Normal 4 6 9" xfId="849"/>
    <cellStyle name="Normal 4 7" xfId="850"/>
    <cellStyle name="Normal 4 7 10" xfId="851"/>
    <cellStyle name="Normal 4 7 2" xfId="852"/>
    <cellStyle name="Normal 4 7 2 2" xfId="853"/>
    <cellStyle name="Normal 4 7 2 3" xfId="854"/>
    <cellStyle name="Normal 4 7 2 4" xfId="855"/>
    <cellStyle name="Normal 4 7 2 5" xfId="856"/>
    <cellStyle name="Normal 4 7 2 6" xfId="857"/>
    <cellStyle name="Normal 4 7 2 7" xfId="858"/>
    <cellStyle name="Normal 4 7 2 8" xfId="859"/>
    <cellStyle name="Normal 4 7 3" xfId="860"/>
    <cellStyle name="Normal 4 7 4" xfId="861"/>
    <cellStyle name="Normal 4 7 5" xfId="862"/>
    <cellStyle name="Normal 4 7 6" xfId="863"/>
    <cellStyle name="Normal 4 7 7" xfId="864"/>
    <cellStyle name="Normal 4 7 8" xfId="865"/>
    <cellStyle name="Normal 4 7 9" xfId="866"/>
    <cellStyle name="Normal 4 8" xfId="867"/>
    <cellStyle name="Normal 4 8 2" xfId="868"/>
    <cellStyle name="Normal 4 8 3" xfId="869"/>
    <cellStyle name="Normal 4 8 4" xfId="870"/>
    <cellStyle name="Normal 4 8 5" xfId="871"/>
    <cellStyle name="Normal 4 8 6" xfId="872"/>
    <cellStyle name="Normal 4 8 7" xfId="873"/>
    <cellStyle name="Normal 4 8 8" xfId="874"/>
    <cellStyle name="Normal 4 9" xfId="875"/>
    <cellStyle name="Normal 5" xfId="876"/>
    <cellStyle name="Normal 5 10" xfId="877"/>
    <cellStyle name="Normal 5 11" xfId="878"/>
    <cellStyle name="Normal 5 2" xfId="879"/>
    <cellStyle name="Normal 5 3" xfId="880"/>
    <cellStyle name="Normal 5 3 2" xfId="881"/>
    <cellStyle name="Normal 5 3 3" xfId="882"/>
    <cellStyle name="Normal 5 3 4" xfId="883"/>
    <cellStyle name="Normal 5 3 5" xfId="884"/>
    <cellStyle name="Normal 5 3 6" xfId="885"/>
    <cellStyle name="Normal 5 3 7" xfId="886"/>
    <cellStyle name="Normal 5 3 8" xfId="887"/>
    <cellStyle name="Normal 5 4" xfId="888"/>
    <cellStyle name="Normal 5 5" xfId="889"/>
    <cellStyle name="Normal 5 6" xfId="890"/>
    <cellStyle name="Normal 5 7" xfId="891"/>
    <cellStyle name="Normal 5 8" xfId="892"/>
    <cellStyle name="Normal 5 9" xfId="893"/>
    <cellStyle name="Normal 6" xfId="894"/>
    <cellStyle name="Normal 7" xfId="895"/>
    <cellStyle name="Normal 7 10" xfId="896"/>
    <cellStyle name="Normal 7 2" xfId="897"/>
    <cellStyle name="Normal 7 2 2" xfId="898"/>
    <cellStyle name="Normal 7 2 3" xfId="899"/>
    <cellStyle name="Normal 7 2 4" xfId="900"/>
    <cellStyle name="Normal 7 2 5" xfId="901"/>
    <cellStyle name="Normal 7 2 6" xfId="902"/>
    <cellStyle name="Normal 7 2 7" xfId="903"/>
    <cellStyle name="Normal 7 2 8" xfId="904"/>
    <cellStyle name="Normal 7 3" xfId="905"/>
    <cellStyle name="Normal 7 4" xfId="906"/>
    <cellStyle name="Normal 7 5" xfId="907"/>
    <cellStyle name="Normal 7 6" xfId="908"/>
    <cellStyle name="Normal 7 7" xfId="909"/>
    <cellStyle name="Normal 7 8" xfId="910"/>
    <cellStyle name="Normal 7 9" xfId="911"/>
    <cellStyle name="Normal 8" xfId="912"/>
    <cellStyle name="Normal 8 10" xfId="913"/>
    <cellStyle name="Normal 8 2" xfId="914"/>
    <cellStyle name="Normal 8 2 2" xfId="915"/>
    <cellStyle name="Normal 8 2 3" xfId="916"/>
    <cellStyle name="Normal 8 2 4" xfId="917"/>
    <cellStyle name="Normal 8 2 5" xfId="918"/>
    <cellStyle name="Normal 8 2 6" xfId="919"/>
    <cellStyle name="Normal 8 2 7" xfId="920"/>
    <cellStyle name="Normal 8 2 8" xfId="921"/>
    <cellStyle name="Normal 8 3" xfId="922"/>
    <cellStyle name="Normal 8 4" xfId="923"/>
    <cellStyle name="Normal 8 5" xfId="924"/>
    <cellStyle name="Normal 8 6" xfId="925"/>
    <cellStyle name="Normal 8 7" xfId="926"/>
    <cellStyle name="Normal 8 8" xfId="927"/>
    <cellStyle name="Normal 8 9" xfId="928"/>
    <cellStyle name="Normal 9" xfId="929"/>
    <cellStyle name="Normal 9 10" xfId="930"/>
    <cellStyle name="Normal 9 2" xfId="931"/>
    <cellStyle name="Normal 9 2 2" xfId="932"/>
    <cellStyle name="Normal 9 2 3" xfId="933"/>
    <cellStyle name="Normal 9 2 4" xfId="934"/>
    <cellStyle name="Normal 9 2 5" xfId="935"/>
    <cellStyle name="Normal 9 2 6" xfId="936"/>
    <cellStyle name="Normal 9 2 7" xfId="937"/>
    <cellStyle name="Normal 9 2 8" xfId="938"/>
    <cellStyle name="Normal 9 3" xfId="939"/>
    <cellStyle name="Normal 9 4" xfId="940"/>
    <cellStyle name="Normal 9 5" xfId="941"/>
    <cellStyle name="Normal 9 6" xfId="942"/>
    <cellStyle name="Normal 9 7" xfId="943"/>
    <cellStyle name="Normal 9 8" xfId="944"/>
    <cellStyle name="Normal 9 9" xfId="945"/>
    <cellStyle name="Note 10" xfId="946"/>
    <cellStyle name="Note 11" xfId="947"/>
    <cellStyle name="Note 12" xfId="948"/>
    <cellStyle name="Note 13" xfId="949"/>
    <cellStyle name="Note 14" xfId="950"/>
    <cellStyle name="Note 2" xfId="951"/>
    <cellStyle name="Note 2 10" xfId="952"/>
    <cellStyle name="Note 2 11" xfId="953"/>
    <cellStyle name="Note 2 12" xfId="954"/>
    <cellStyle name="Note 2 2" xfId="955"/>
    <cellStyle name="Note 2 2 2" xfId="956"/>
    <cellStyle name="Note 2 2 3" xfId="957"/>
    <cellStyle name="Note 2 2 4" xfId="958"/>
    <cellStyle name="Note 2 2 5" xfId="959"/>
    <cellStyle name="Note 2 2 6" xfId="960"/>
    <cellStyle name="Note 2 2 7" xfId="961"/>
    <cellStyle name="Note 2 2 8" xfId="962"/>
    <cellStyle name="Note 2 2 9" xfId="963"/>
    <cellStyle name="Note 2 3" xfId="964"/>
    <cellStyle name="Note 2 3 2" xfId="965"/>
    <cellStyle name="Note 2 3 3" xfId="966"/>
    <cellStyle name="Note 2 3 4" xfId="967"/>
    <cellStyle name="Note 2 3 5" xfId="968"/>
    <cellStyle name="Note 2 3 6" xfId="969"/>
    <cellStyle name="Note 2 3 7" xfId="970"/>
    <cellStyle name="Note 2 3 8" xfId="971"/>
    <cellStyle name="Note 2 3 9" xfId="972"/>
    <cellStyle name="Note 2 4" xfId="973"/>
    <cellStyle name="Note 2 5" xfId="974"/>
    <cellStyle name="Note 2 6" xfId="975"/>
    <cellStyle name="Note 2 7" xfId="976"/>
    <cellStyle name="Note 2 8" xfId="977"/>
    <cellStyle name="Note 2 9" xfId="978"/>
    <cellStyle name="Note 3" xfId="979"/>
    <cellStyle name="Note 3 2" xfId="980"/>
    <cellStyle name="Note 3 3" xfId="981"/>
    <cellStyle name="Note 3 4" xfId="982"/>
    <cellStyle name="Note 3 5" xfId="983"/>
    <cellStyle name="Note 3 6" xfId="984"/>
    <cellStyle name="Note 3 7" xfId="985"/>
    <cellStyle name="Note 3 8" xfId="986"/>
    <cellStyle name="Note 3 9" xfId="987"/>
    <cellStyle name="Note 4" xfId="988"/>
    <cellStyle name="Note 4 2" xfId="989"/>
    <cellStyle name="Note 4 3" xfId="990"/>
    <cellStyle name="Note 4 4" xfId="991"/>
    <cellStyle name="Note 4 5" xfId="992"/>
    <cellStyle name="Note 4 6" xfId="993"/>
    <cellStyle name="Note 4 7" xfId="994"/>
    <cellStyle name="Note 4 8" xfId="995"/>
    <cellStyle name="Note 4 9" xfId="996"/>
    <cellStyle name="Note 5" xfId="997"/>
    <cellStyle name="Note 6" xfId="998"/>
    <cellStyle name="Note 7" xfId="999"/>
    <cellStyle name="Note 8" xfId="1000"/>
    <cellStyle name="Note 9" xfId="1001"/>
    <cellStyle name="Percent 2" xfId="4"/>
    <cellStyle name="Percent 3" xfId="1002"/>
    <cellStyle name="Percent 3 10" xfId="1003"/>
    <cellStyle name="Percent 3 2" xfId="1004"/>
    <cellStyle name="Percent 3 2 2" xfId="1005"/>
    <cellStyle name="Percent 3 2 3" xfId="1006"/>
    <cellStyle name="Percent 3 2 4" xfId="1007"/>
    <cellStyle name="Percent 3 2 5" xfId="1008"/>
    <cellStyle name="Percent 3 2 6" xfId="1009"/>
    <cellStyle name="Percent 3 2 7" xfId="1010"/>
    <cellStyle name="Percent 3 2 8" xfId="1011"/>
    <cellStyle name="Percent 3 3" xfId="1012"/>
    <cellStyle name="Percent 3 4" xfId="1013"/>
    <cellStyle name="Percent 3 5" xfId="1014"/>
    <cellStyle name="Percent 3 6" xfId="1015"/>
    <cellStyle name="Percent 3 7" xfId="1016"/>
    <cellStyle name="Percent 3 8" xfId="1017"/>
    <cellStyle name="Percent 3 9" xfId="1018"/>
    <cellStyle name="Percent 4" xfId="1019"/>
    <cellStyle name="Percent 4 10" xfId="1020"/>
    <cellStyle name="Percent 4 2" xfId="1021"/>
    <cellStyle name="Percent 4 2 2" xfId="1022"/>
    <cellStyle name="Percent 4 2 3" xfId="1023"/>
    <cellStyle name="Percent 4 2 4" xfId="1024"/>
    <cellStyle name="Percent 4 2 5" xfId="1025"/>
    <cellStyle name="Percent 4 2 6" xfId="1026"/>
    <cellStyle name="Percent 4 2 7" xfId="1027"/>
    <cellStyle name="Percent 4 2 8" xfId="1028"/>
    <cellStyle name="Percent 4 3" xfId="1029"/>
    <cellStyle name="Percent 4 4" xfId="1030"/>
    <cellStyle name="Percent 4 5" xfId="1031"/>
    <cellStyle name="Percent 4 6" xfId="1032"/>
    <cellStyle name="Percent 4 7" xfId="1033"/>
    <cellStyle name="Percent 4 8" xfId="1034"/>
    <cellStyle name="Percent 4 9" xfId="1035"/>
    <cellStyle name="Total 2" xfId="10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LHFA\Budget\Budget%20FY2013\Adopted%20FY2013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Sheet1"/>
      <sheetName val="REVENUES"/>
      <sheetName val="Budget"/>
      <sheetName val="Departmental Breakout"/>
      <sheetName val="Quarterly"/>
      <sheetName val="Rev Pie Chart"/>
      <sheetName val="Investment Income"/>
      <sheetName val="Cash Flows - Investments"/>
      <sheetName val="Single Family"/>
      <sheetName val="Single Family Issuer Fees"/>
      <sheetName val="HUD Disposition Properties"/>
      <sheetName val="NSP &amp; Mid-City"/>
      <sheetName val="Multi Family TC and S8CA"/>
      <sheetName val="Multi-Family Issuer Fees"/>
      <sheetName val="Compliance &amp; Energy"/>
      <sheetName val="HOME &amp; Special Programs"/>
      <sheetName val="Expense Bar Chart"/>
      <sheetName val="Personnel"/>
      <sheetName val="Travel"/>
      <sheetName val="Operating"/>
      <sheetName val="Auditing &amp; Legal"/>
      <sheetName val="Other Prof Services"/>
      <sheetName val="Capital Acquisitions"/>
      <sheetName val="Travel Detail"/>
      <sheetName val="EXPENSES"/>
      <sheetName val="Budget Recap"/>
      <sheetName val="Other Prof Services (Old)"/>
      <sheetName val="HR Salaries"/>
      <sheetName val="Employee Payroll"/>
      <sheetName val="Supplies"/>
      <sheetName val="Benefits"/>
      <sheetName val="Sheet2"/>
    </sheetNames>
    <sheetDataSet>
      <sheetData sheetId="0" refreshError="1"/>
      <sheetData sheetId="1" refreshError="1"/>
      <sheetData sheetId="2" refreshError="1">
        <row r="2">
          <cell r="B2">
            <v>8</v>
          </cell>
          <cell r="C2" t="str">
            <v>February</v>
          </cell>
          <cell r="E2" t="str">
            <v xml:space="preserve">Thru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11">
          <cell r="H11">
            <v>2746681</v>
          </cell>
          <cell r="N11" t="e">
            <v>#NAME?</v>
          </cell>
        </row>
        <row r="16">
          <cell r="N16" t="e">
            <v>#NAME?</v>
          </cell>
        </row>
        <row r="19">
          <cell r="P19">
            <v>2587033.58</v>
          </cell>
        </row>
      </sheetData>
      <sheetData sheetId="8" refreshError="1"/>
      <sheetData sheetId="9" refreshError="1">
        <row r="10">
          <cell r="G10">
            <v>39800</v>
          </cell>
        </row>
        <row r="19">
          <cell r="M19" t="e">
            <v>#NAME?</v>
          </cell>
          <cell r="S19">
            <v>347015</v>
          </cell>
        </row>
      </sheetData>
      <sheetData sheetId="10" refreshError="1">
        <row r="48">
          <cell r="J48">
            <v>0</v>
          </cell>
        </row>
        <row r="49">
          <cell r="J49">
            <v>625674.59</v>
          </cell>
          <cell r="L49">
            <v>1473381.7399999998</v>
          </cell>
        </row>
      </sheetData>
      <sheetData sheetId="11" refreshError="1">
        <row r="18">
          <cell r="K18">
            <v>-10788</v>
          </cell>
        </row>
        <row r="32">
          <cell r="K32">
            <v>492891.37999999989</v>
          </cell>
        </row>
        <row r="34">
          <cell r="M34">
            <v>708801.83933333354</v>
          </cell>
        </row>
      </sheetData>
      <sheetData sheetId="12" refreshError="1"/>
      <sheetData sheetId="13" refreshError="1">
        <row r="16">
          <cell r="R16">
            <v>640000</v>
          </cell>
        </row>
        <row r="30">
          <cell r="L30" t="e">
            <v>#NAME?</v>
          </cell>
          <cell r="R30">
            <v>640000</v>
          </cell>
        </row>
        <row r="39">
          <cell r="L39" t="e">
            <v>#NAME?</v>
          </cell>
          <cell r="N39">
            <v>2930582.6533333338</v>
          </cell>
        </row>
      </sheetData>
      <sheetData sheetId="14" refreshError="1">
        <row r="40">
          <cell r="D40">
            <v>319498.44</v>
          </cell>
          <cell r="H40">
            <v>262812.46999999997</v>
          </cell>
          <cell r="J40">
            <v>333538.55</v>
          </cell>
        </row>
      </sheetData>
      <sheetData sheetId="15" refreshError="1">
        <row r="6">
          <cell r="L6" t="e">
            <v>#NAME?</v>
          </cell>
          <cell r="N6">
            <v>129000</v>
          </cell>
        </row>
        <row r="21">
          <cell r="L21" t="e">
            <v>#NAME?</v>
          </cell>
          <cell r="N21">
            <v>474297</v>
          </cell>
        </row>
      </sheetData>
      <sheetData sheetId="16" refreshError="1">
        <row r="32">
          <cell r="L32" t="e">
            <v>#NAME?</v>
          </cell>
        </row>
        <row r="33">
          <cell r="N33">
            <v>2000000</v>
          </cell>
        </row>
      </sheetData>
      <sheetData sheetId="17" refreshError="1"/>
      <sheetData sheetId="18" refreshError="1">
        <row r="27">
          <cell r="R27">
            <v>1511460.264923</v>
          </cell>
        </row>
        <row r="48">
          <cell r="L48">
            <v>279224.90000000002</v>
          </cell>
          <cell r="N48">
            <v>418312.44660399994</v>
          </cell>
        </row>
      </sheetData>
      <sheetData sheetId="19" refreshError="1">
        <row r="24">
          <cell r="G24">
            <v>223524.05</v>
          </cell>
          <cell r="K24" t="e">
            <v>#NAME?</v>
          </cell>
          <cell r="M24">
            <v>96719.207999999984</v>
          </cell>
        </row>
      </sheetData>
      <sheetData sheetId="20" refreshError="1"/>
      <sheetData sheetId="21" refreshError="1">
        <row r="5">
          <cell r="I5" t="e">
            <v>#NAME?</v>
          </cell>
          <cell r="K5">
            <v>127240</v>
          </cell>
        </row>
        <row r="101">
          <cell r="I101">
            <v>0</v>
          </cell>
          <cell r="K101">
            <v>41996.772000000004</v>
          </cell>
        </row>
      </sheetData>
      <sheetData sheetId="22" refreshError="1">
        <row r="13">
          <cell r="P13">
            <v>88000</v>
          </cell>
        </row>
        <row r="67">
          <cell r="J67">
            <v>0</v>
          </cell>
          <cell r="L67">
            <v>759054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9"/>
  <sheetViews>
    <sheetView zoomScaleNormal="100" workbookViewId="0">
      <selection activeCell="O15" sqref="O15"/>
    </sheetView>
  </sheetViews>
  <sheetFormatPr defaultRowHeight="12.75" x14ac:dyDescent="0.2"/>
  <cols>
    <col min="1" max="1" width="2" style="1" customWidth="1"/>
    <col min="2" max="2" width="60.7109375" style="1" bestFit="1" customWidth="1"/>
    <col min="3" max="3" width="1.28515625" style="1" customWidth="1"/>
    <col min="4" max="4" width="17.140625" style="1" hidden="1" customWidth="1"/>
    <col min="5" max="5" width="1.28515625" style="1" hidden="1" customWidth="1"/>
    <col min="6" max="6" width="17.7109375" style="1" hidden="1" customWidth="1"/>
    <col min="7" max="7" width="1.28515625" style="1" hidden="1" customWidth="1"/>
    <col min="8" max="8" width="17.140625" style="1" hidden="1" customWidth="1"/>
    <col min="9" max="9" width="1.28515625" style="1" hidden="1" customWidth="1"/>
    <col min="10" max="10" width="16" style="3" customWidth="1"/>
    <col min="11" max="11" width="9.140625" style="1"/>
    <col min="12" max="12" width="16" style="3" customWidth="1"/>
    <col min="13" max="16384" width="9.140625" style="1"/>
  </cols>
  <sheetData>
    <row r="1" spans="1:12" ht="20.25" x14ac:dyDescent="0.3">
      <c r="A1" s="126" t="s">
        <v>42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  <c r="L1" s="127"/>
    </row>
    <row r="2" spans="1:12" ht="20.25" x14ac:dyDescent="0.3">
      <c r="A2" s="126" t="s">
        <v>3435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27"/>
    </row>
    <row r="3" spans="1:12" ht="20.25" x14ac:dyDescent="0.3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"/>
    </row>
    <row r="4" spans="1:12" x14ac:dyDescent="0.2">
      <c r="B4" s="2"/>
      <c r="H4" s="4"/>
      <c r="J4" s="64"/>
      <c r="L4" s="64"/>
    </row>
    <row r="5" spans="1:12" s="6" customFormat="1" x14ac:dyDescent="0.2">
      <c r="A5" s="5"/>
      <c r="B5" s="4"/>
      <c r="C5" s="4"/>
      <c r="D5" s="7" t="s">
        <v>1</v>
      </c>
      <c r="E5" s="4"/>
      <c r="F5" s="7" t="s">
        <v>1</v>
      </c>
      <c r="G5" s="4"/>
      <c r="H5" s="7" t="s">
        <v>2</v>
      </c>
      <c r="I5" s="4"/>
      <c r="J5" s="64"/>
      <c r="L5" s="64"/>
    </row>
    <row r="6" spans="1:12" s="6" customFormat="1" x14ac:dyDescent="0.2">
      <c r="A6" s="5"/>
      <c r="B6" s="4"/>
      <c r="C6" s="4"/>
      <c r="D6" s="4" t="s">
        <v>3</v>
      </c>
      <c r="E6" s="4"/>
      <c r="F6" s="4" t="s">
        <v>0</v>
      </c>
      <c r="G6" s="4"/>
      <c r="H6" s="8" t="s">
        <v>4</v>
      </c>
      <c r="I6" s="4"/>
      <c r="J6" s="64" t="s">
        <v>3436</v>
      </c>
      <c r="L6" s="64" t="s">
        <v>3437</v>
      </c>
    </row>
    <row r="7" spans="1:12" s="6" customFormat="1" ht="13.5" thickBot="1" x14ac:dyDescent="0.25">
      <c r="A7" s="9" t="s">
        <v>5</v>
      </c>
      <c r="B7" s="4"/>
      <c r="C7" s="4"/>
      <c r="D7" s="11" t="str">
        <f>CONCATENATE([1]REVENUES!E2,[1]REVENUES!C2)</f>
        <v>Thru February</v>
      </c>
      <c r="E7" s="4"/>
      <c r="F7" s="10" t="s">
        <v>7</v>
      </c>
      <c r="G7" s="4"/>
      <c r="H7" s="10" t="s">
        <v>6</v>
      </c>
      <c r="I7" s="4"/>
      <c r="J7" s="65" t="s">
        <v>6</v>
      </c>
      <c r="L7" s="68">
        <v>43100</v>
      </c>
    </row>
    <row r="8" spans="1:12" ht="17.25" hidden="1" customHeight="1" x14ac:dyDescent="0.25">
      <c r="B8" s="1" t="s">
        <v>8</v>
      </c>
      <c r="C8" s="13">
        <f>(-SUM(C10:C36))</f>
        <v>0</v>
      </c>
      <c r="D8" s="14" t="e">
        <f>'[1]Investment Income'!N11+'[1]Investment Income'!N16</f>
        <v>#NAME?</v>
      </c>
      <c r="E8" s="15"/>
      <c r="F8" s="15">
        <f>'[1]Investment Income'!P19</f>
        <v>2587033.58</v>
      </c>
      <c r="G8" s="15"/>
      <c r="H8" s="15" t="e">
        <f>F8-#REF!</f>
        <v>#REF!</v>
      </c>
      <c r="I8" s="16"/>
      <c r="J8" s="12">
        <v>0</v>
      </c>
      <c r="L8" s="12">
        <v>0</v>
      </c>
    </row>
    <row r="10" spans="1:12" ht="17.25" customHeight="1" x14ac:dyDescent="0.25">
      <c r="B10" s="78" t="s">
        <v>3445</v>
      </c>
      <c r="C10" s="19"/>
      <c r="D10" s="14"/>
      <c r="E10" s="19"/>
      <c r="F10" s="19"/>
      <c r="G10" s="19"/>
      <c r="H10" s="20"/>
      <c r="I10" s="19"/>
      <c r="J10" s="23">
        <v>4621476</v>
      </c>
      <c r="K10" s="3"/>
      <c r="L10" s="23">
        <v>3984838</v>
      </c>
    </row>
    <row r="11" spans="1:12" ht="17.25" customHeight="1" x14ac:dyDescent="0.2">
      <c r="B11" s="1" t="s">
        <v>11</v>
      </c>
      <c r="C11" s="19"/>
      <c r="D11" s="19" t="e">
        <f>'[1]Compliance &amp; Energy'!L21</f>
        <v>#NAME?</v>
      </c>
      <c r="E11" s="19"/>
      <c r="F11" s="19">
        <f>'[1]Compliance &amp; Energy'!N21</f>
        <v>474297</v>
      </c>
      <c r="G11" s="19"/>
      <c r="H11" s="20" t="e">
        <f>F11-#REF!</f>
        <v>#REF!</v>
      </c>
      <c r="I11" s="19"/>
      <c r="J11" s="20">
        <v>1374327</v>
      </c>
      <c r="K11" s="3"/>
      <c r="L11" s="20">
        <v>1274157</v>
      </c>
    </row>
    <row r="12" spans="1:12" ht="17.25" customHeight="1" x14ac:dyDescent="0.25">
      <c r="B12" s="78" t="s">
        <v>3439</v>
      </c>
      <c r="C12" s="19"/>
      <c r="D12" s="14" t="e">
        <f>'[1]HOME &amp; Special Programs'!L32</f>
        <v>#NAME?</v>
      </c>
      <c r="E12" s="19"/>
      <c r="F12" s="19">
        <f>'[1]HOME &amp; Special Programs'!N33</f>
        <v>2000000</v>
      </c>
      <c r="G12" s="19"/>
      <c r="H12" s="23" t="e">
        <f>F12-#REF!</f>
        <v>#REF!</v>
      </c>
      <c r="I12" s="19"/>
      <c r="J12" s="12">
        <v>1720000</v>
      </c>
      <c r="K12" s="3"/>
      <c r="L12" s="12">
        <v>1519821</v>
      </c>
    </row>
    <row r="13" spans="1:12" ht="17.25" customHeight="1" x14ac:dyDescent="0.25">
      <c r="B13" s="1" t="s">
        <v>178</v>
      </c>
      <c r="C13" s="21"/>
      <c r="D13" s="14">
        <f>'[1]HUD Disposition Properties'!K18+'[1]HUD Disposition Properties'!K32</f>
        <v>482103.37999999989</v>
      </c>
      <c r="E13" s="19"/>
      <c r="F13" s="18">
        <f>'[1]HUD Disposition Properties'!M34</f>
        <v>708801.83933333354</v>
      </c>
      <c r="G13" s="19"/>
      <c r="H13" s="20" t="e">
        <f>F13-#REF!</f>
        <v>#REF!</v>
      </c>
      <c r="I13" s="19"/>
      <c r="J13" s="23">
        <v>1857544</v>
      </c>
      <c r="K13" s="3"/>
      <c r="L13" s="23">
        <v>1857544</v>
      </c>
    </row>
    <row r="14" spans="1:12" ht="17.25" customHeight="1" x14ac:dyDescent="0.25">
      <c r="B14" s="78" t="s">
        <v>3440</v>
      </c>
      <c r="C14" s="19"/>
      <c r="D14" s="14"/>
      <c r="E14" s="19"/>
      <c r="F14" s="19"/>
      <c r="G14" s="19"/>
      <c r="H14" s="20"/>
      <c r="I14" s="19"/>
      <c r="J14" s="23">
        <v>2487649</v>
      </c>
      <c r="K14" s="3"/>
      <c r="L14" s="23">
        <v>2443130</v>
      </c>
    </row>
    <row r="15" spans="1:12" ht="17.25" customHeight="1" x14ac:dyDescent="0.25">
      <c r="B15" s="78" t="s">
        <v>3441</v>
      </c>
      <c r="C15" s="20"/>
      <c r="D15" s="20" t="e">
        <f>'[1]Compliance &amp; Energy'!L6</f>
        <v>#NAME?</v>
      </c>
      <c r="E15" s="20"/>
      <c r="F15" s="14">
        <f>'[1]Compliance &amp; Energy'!N6</f>
        <v>129000</v>
      </c>
      <c r="G15" s="20"/>
      <c r="H15" s="23" t="e">
        <f>F15-#REF!</f>
        <v>#REF!</v>
      </c>
      <c r="I15" s="20"/>
      <c r="J15" s="20">
        <v>246020</v>
      </c>
      <c r="K15" s="3"/>
      <c r="L15" s="20">
        <v>234426</v>
      </c>
    </row>
    <row r="16" spans="1:12" ht="17.25" customHeight="1" x14ac:dyDescent="0.2">
      <c r="B16" s="1" t="s">
        <v>9</v>
      </c>
      <c r="C16" s="19"/>
      <c r="D16" s="19" t="e">
        <f>'[1]Multi Family TC and S8CA'!L30</f>
        <v>#NAME?</v>
      </c>
      <c r="E16" s="19"/>
      <c r="F16" s="19">
        <f>'[1]Multi Family TC and S8CA'!R30</f>
        <v>640000</v>
      </c>
      <c r="G16" s="19"/>
      <c r="H16" s="20" t="e">
        <f>F16-#REF!</f>
        <v>#REF!</v>
      </c>
      <c r="I16" s="19"/>
      <c r="J16" s="20">
        <v>1100000</v>
      </c>
      <c r="K16" s="3"/>
      <c r="L16" s="20">
        <v>966000</v>
      </c>
    </row>
    <row r="17" spans="1:12" ht="17.25" customHeight="1" x14ac:dyDescent="0.25">
      <c r="B17" s="3" t="s">
        <v>10</v>
      </c>
      <c r="C17" s="22"/>
      <c r="D17" s="20">
        <f>+'[1]Multi-Family Issuer Fees'!H40</f>
        <v>262812.46999999997</v>
      </c>
      <c r="E17" s="20"/>
      <c r="F17" s="20">
        <f>'[1]Multi-Family Issuer Fees'!J40</f>
        <v>333538.55</v>
      </c>
      <c r="G17" s="20"/>
      <c r="H17" s="20" t="e">
        <f>F17-#REF!</f>
        <v>#REF!</v>
      </c>
      <c r="I17" s="20"/>
      <c r="J17" s="23">
        <v>210000</v>
      </c>
      <c r="K17" s="3"/>
      <c r="L17" s="23">
        <v>320000</v>
      </c>
    </row>
    <row r="18" spans="1:12" ht="17.25" customHeight="1" x14ac:dyDescent="0.2">
      <c r="B18" s="1" t="s">
        <v>179</v>
      </c>
      <c r="C18" s="19"/>
      <c r="D18" s="19" t="e">
        <f>'[1]Multi Family TC and S8CA'!L39</f>
        <v>#NAME?</v>
      </c>
      <c r="E18" s="19"/>
      <c r="F18" s="19">
        <f>'[1]Multi Family TC and S8CA'!N39</f>
        <v>2930582.6533333338</v>
      </c>
      <c r="G18" s="19"/>
      <c r="H18" s="20" t="e">
        <f>F18-#REF!</f>
        <v>#REF!</v>
      </c>
      <c r="I18" s="19"/>
      <c r="J18" s="20">
        <v>3283488</v>
      </c>
      <c r="K18" s="3"/>
      <c r="L18" s="20">
        <v>2292368</v>
      </c>
    </row>
    <row r="19" spans="1:12" ht="17.25" customHeight="1" x14ac:dyDescent="0.25">
      <c r="B19" s="78" t="s">
        <v>3442</v>
      </c>
      <c r="C19" s="19"/>
      <c r="D19" s="19" t="e">
        <f>'[1]Single Family'!M19</f>
        <v>#NAME?</v>
      </c>
      <c r="E19" s="19"/>
      <c r="F19" s="19">
        <f>'[1]Single Family'!S19</f>
        <v>347015</v>
      </c>
      <c r="G19" s="19"/>
      <c r="H19" s="19" t="e">
        <f>F19-#REF!</f>
        <v>#REF!</v>
      </c>
      <c r="I19" s="19"/>
      <c r="J19" s="20">
        <v>1185690</v>
      </c>
      <c r="K19" s="3"/>
      <c r="L19" s="20">
        <v>1077900</v>
      </c>
    </row>
    <row r="20" spans="1:12" ht="17.25" customHeight="1" x14ac:dyDescent="0.2">
      <c r="B20" s="3" t="s">
        <v>180</v>
      </c>
      <c r="C20" s="20"/>
      <c r="D20" s="20">
        <f>'[1]Single Family Issuer Fees'!J49</f>
        <v>625674.59</v>
      </c>
      <c r="E20" s="20"/>
      <c r="F20" s="20">
        <f>'[1]Single Family Issuer Fees'!L49</f>
        <v>1473381.7399999998</v>
      </c>
      <c r="G20" s="20"/>
      <c r="H20" s="20" t="e">
        <f>F20-#REF!</f>
        <v>#REF!</v>
      </c>
      <c r="I20" s="20"/>
      <c r="J20" s="55">
        <v>550000</v>
      </c>
      <c r="K20" s="3"/>
      <c r="L20" s="55">
        <v>936397</v>
      </c>
    </row>
    <row r="21" spans="1:12" ht="17.25" customHeight="1" x14ac:dyDescent="0.25">
      <c r="B21" s="1" t="s">
        <v>3434</v>
      </c>
      <c r="C21" s="19"/>
      <c r="D21" s="14"/>
      <c r="E21" s="19"/>
      <c r="F21" s="19"/>
      <c r="G21" s="19"/>
      <c r="H21" s="23"/>
      <c r="I21" s="19"/>
      <c r="J21" s="12">
        <v>150000</v>
      </c>
      <c r="K21" s="3"/>
      <c r="L21" s="76">
        <v>0</v>
      </c>
    </row>
    <row r="22" spans="1:12" s="3" customFormat="1" ht="17.25" customHeight="1" x14ac:dyDescent="0.25">
      <c r="B22" s="79" t="s">
        <v>3443</v>
      </c>
      <c r="C22" s="20"/>
      <c r="D22" s="20"/>
      <c r="E22" s="20"/>
      <c r="F22" s="20"/>
      <c r="G22" s="20"/>
      <c r="H22" s="24"/>
      <c r="I22" s="20"/>
      <c r="J22" s="23">
        <v>18000</v>
      </c>
      <c r="L22" s="23">
        <v>14000</v>
      </c>
    </row>
    <row r="23" spans="1:12" s="2" customFormat="1" ht="13.5" thickBot="1" x14ac:dyDescent="0.25">
      <c r="B23" s="25" t="s">
        <v>12</v>
      </c>
      <c r="C23" s="27"/>
      <c r="D23" s="28" t="e">
        <f>SUM(D8:D21)</f>
        <v>#NAME?</v>
      </c>
      <c r="E23" s="27"/>
      <c r="F23" s="28">
        <f>SUM(F8:F21)</f>
        <v>11623650.362666667</v>
      </c>
      <c r="G23" s="27"/>
      <c r="H23" s="29" t="e">
        <f>SUM(H8:H21)</f>
        <v>#REF!</v>
      </c>
      <c r="I23" s="27"/>
      <c r="J23" s="37">
        <f>SUM(J8:J22)</f>
        <v>18804194</v>
      </c>
      <c r="L23" s="37">
        <f>SUM(L8:L22)</f>
        <v>16920581</v>
      </c>
    </row>
    <row r="24" spans="1:12" x14ac:dyDescent="0.2">
      <c r="C24" s="19"/>
      <c r="D24" s="19"/>
      <c r="E24" s="19"/>
      <c r="F24" s="19"/>
      <c r="G24" s="19"/>
      <c r="H24" s="19"/>
      <c r="I24" s="19"/>
      <c r="J24" s="20"/>
      <c r="L24" s="20"/>
    </row>
    <row r="25" spans="1:12" x14ac:dyDescent="0.2">
      <c r="A25" s="9" t="s">
        <v>13</v>
      </c>
      <c r="C25" s="19"/>
      <c r="D25" s="19"/>
      <c r="E25" s="19"/>
      <c r="F25" s="19"/>
      <c r="G25" s="19"/>
      <c r="H25" s="19"/>
      <c r="I25" s="19"/>
      <c r="J25" s="20"/>
      <c r="L25" s="20"/>
    </row>
    <row r="26" spans="1:12" ht="17.25" customHeight="1" x14ac:dyDescent="0.25">
      <c r="B26" s="1" t="s">
        <v>14</v>
      </c>
      <c r="C26" s="16"/>
      <c r="D26" s="16">
        <f>[1]Personnel!L48</f>
        <v>279224.90000000002</v>
      </c>
      <c r="E26" s="16"/>
      <c r="F26" s="16">
        <f>[1]Personnel!N48</f>
        <v>418312.44660399994</v>
      </c>
      <c r="G26" s="16"/>
      <c r="H26" s="20" t="e">
        <f>F26-#REF!</f>
        <v>#REF!</v>
      </c>
      <c r="I26" s="16"/>
      <c r="J26" s="12">
        <v>12355278</v>
      </c>
      <c r="L26" s="12">
        <v>12608958</v>
      </c>
    </row>
    <row r="27" spans="1:12" ht="17.25" customHeight="1" x14ac:dyDescent="0.25">
      <c r="B27" s="1" t="s">
        <v>16</v>
      </c>
      <c r="C27" s="30"/>
      <c r="D27" s="20" t="e">
        <f>#REF!</f>
        <v>#REF!</v>
      </c>
      <c r="E27" s="30"/>
      <c r="F27" s="20" t="e">
        <f>#REF!</f>
        <v>#REF!</v>
      </c>
      <c r="G27" s="20"/>
      <c r="H27" s="20" t="e">
        <f>F27-#REF!</f>
        <v>#REF!</v>
      </c>
      <c r="I27" s="30"/>
      <c r="J27" s="23">
        <v>1409018</v>
      </c>
      <c r="L27" s="23">
        <v>1426169</v>
      </c>
    </row>
    <row r="28" spans="1:12" ht="17.25" customHeight="1" x14ac:dyDescent="0.25">
      <c r="B28" s="17" t="s">
        <v>25</v>
      </c>
      <c r="C28" s="30"/>
      <c r="D28" s="32" t="e">
        <f>#REF!</f>
        <v>#REF!</v>
      </c>
      <c r="E28" s="30"/>
      <c r="F28" s="20" t="e">
        <f>#REF!</f>
        <v>#REF!</v>
      </c>
      <c r="G28" s="20"/>
      <c r="H28" s="20" t="e">
        <f>F28-#REF!</f>
        <v>#REF!</v>
      </c>
      <c r="I28" s="30"/>
      <c r="J28" s="23">
        <v>431960</v>
      </c>
      <c r="L28" s="23">
        <v>387839</v>
      </c>
    </row>
    <row r="29" spans="1:12" ht="17.25" customHeight="1" x14ac:dyDescent="0.25">
      <c r="B29" s="1" t="s">
        <v>15</v>
      </c>
      <c r="C29" s="19"/>
      <c r="D29" s="20" t="e">
        <f>+[1]Travel!K24</f>
        <v>#NAME?</v>
      </c>
      <c r="E29" s="19"/>
      <c r="F29" s="19">
        <f>+[1]Travel!M24</f>
        <v>96719.207999999984</v>
      </c>
      <c r="G29" s="19"/>
      <c r="H29" s="20" t="e">
        <f>F29-#REF!</f>
        <v>#REF!</v>
      </c>
      <c r="I29" s="19"/>
      <c r="J29" s="23">
        <v>433878</v>
      </c>
      <c r="L29" s="23">
        <v>317539</v>
      </c>
    </row>
    <row r="30" spans="1:12" ht="17.25" customHeight="1" x14ac:dyDescent="0.25">
      <c r="B30" s="1" t="s">
        <v>18</v>
      </c>
      <c r="C30" s="30"/>
      <c r="D30" s="20" t="e">
        <f>#REF!</f>
        <v>#REF!</v>
      </c>
      <c r="E30" s="30"/>
      <c r="F30" s="20" t="e">
        <f>#REF!</f>
        <v>#REF!</v>
      </c>
      <c r="G30" s="20"/>
      <c r="H30" s="20" t="e">
        <f>F30-#REF!</f>
        <v>#REF!</v>
      </c>
      <c r="I30" s="30"/>
      <c r="J30" s="23">
        <v>125120</v>
      </c>
      <c r="L30" s="23">
        <v>82009</v>
      </c>
    </row>
    <row r="31" spans="1:12" ht="17.25" customHeight="1" x14ac:dyDescent="0.25">
      <c r="B31" s="1" t="s">
        <v>20</v>
      </c>
      <c r="C31" s="30"/>
      <c r="D31" s="32">
        <f>'[1]Other Prof Services'!J67</f>
        <v>0</v>
      </c>
      <c r="E31" s="30"/>
      <c r="F31" s="23">
        <f>'[1]Other Prof Services'!L67</f>
        <v>759054</v>
      </c>
      <c r="G31" s="20"/>
      <c r="H31" s="20" t="e">
        <f>F31-#REF!</f>
        <v>#REF!</v>
      </c>
      <c r="I31" s="30"/>
      <c r="J31" s="23">
        <v>3361381</v>
      </c>
      <c r="L31" s="23">
        <v>1542246</v>
      </c>
    </row>
    <row r="32" spans="1:12" ht="17.25" customHeight="1" x14ac:dyDescent="0.25">
      <c r="B32" s="17" t="s">
        <v>3444</v>
      </c>
      <c r="C32" s="30"/>
      <c r="D32" s="20">
        <f>'[1]Auditing &amp; Legal'!I101</f>
        <v>0</v>
      </c>
      <c r="E32" s="30"/>
      <c r="F32" s="20">
        <f>'[1]Auditing &amp; Legal'!K101</f>
        <v>41996.772000000004</v>
      </c>
      <c r="G32" s="20"/>
      <c r="H32" s="20" t="e">
        <f>F32-#REF!</f>
        <v>#REF!</v>
      </c>
      <c r="I32" s="30"/>
      <c r="J32" s="23">
        <v>90000</v>
      </c>
      <c r="L32" s="23">
        <v>92500</v>
      </c>
    </row>
    <row r="33" spans="1:12" ht="17.25" customHeight="1" x14ac:dyDescent="0.25">
      <c r="B33" s="17" t="s">
        <v>19</v>
      </c>
      <c r="C33" s="30"/>
      <c r="D33" s="20" t="e">
        <f>'[1]Auditing &amp; Legal'!I5</f>
        <v>#NAME?</v>
      </c>
      <c r="E33" s="30"/>
      <c r="F33" s="23">
        <f>'[1]Auditing &amp; Legal'!K5</f>
        <v>127240</v>
      </c>
      <c r="G33" s="20"/>
      <c r="H33" s="20" t="e">
        <f>F33-#REF!</f>
        <v>#REF!</v>
      </c>
      <c r="I33" s="30"/>
      <c r="J33" s="23">
        <v>151400</v>
      </c>
      <c r="L33" s="23">
        <v>150180</v>
      </c>
    </row>
    <row r="34" spans="1:12" ht="17.25" customHeight="1" x14ac:dyDescent="0.2">
      <c r="B34" s="1" t="s">
        <v>3434</v>
      </c>
      <c r="J34" s="77">
        <v>120000</v>
      </c>
      <c r="L34" s="77">
        <v>0</v>
      </c>
    </row>
    <row r="35" spans="1:12" ht="18" customHeight="1" x14ac:dyDescent="0.2">
      <c r="B35" s="1" t="s">
        <v>3438</v>
      </c>
      <c r="J35" s="77">
        <v>49428</v>
      </c>
      <c r="L35" s="77">
        <v>0</v>
      </c>
    </row>
    <row r="36" spans="1:12" ht="17.25" hidden="1" customHeight="1" x14ac:dyDescent="0.25">
      <c r="B36" s="17" t="s">
        <v>17</v>
      </c>
      <c r="C36" s="30"/>
      <c r="D36" s="31" t="e">
        <f>#REF!</f>
        <v>#REF!</v>
      </c>
      <c r="E36" s="30"/>
      <c r="F36" s="20" t="e">
        <f>#REF!</f>
        <v>#REF!</v>
      </c>
      <c r="G36" s="20"/>
      <c r="H36" s="23" t="e">
        <f>F36-#REF!</f>
        <v>#REF!</v>
      </c>
      <c r="I36" s="30"/>
      <c r="J36" s="23"/>
      <c r="L36" s="23"/>
    </row>
    <row r="37" spans="1:12" ht="2.25" customHeight="1" x14ac:dyDescent="0.25">
      <c r="B37" s="17"/>
      <c r="C37" s="30"/>
      <c r="D37" s="33"/>
      <c r="E37" s="30"/>
      <c r="F37" s="20"/>
      <c r="G37" s="20"/>
      <c r="H37" s="23"/>
      <c r="I37" s="30"/>
      <c r="J37" s="20"/>
      <c r="L37" s="20"/>
    </row>
    <row r="38" spans="1:12" s="34" customFormat="1" ht="13.5" thickBot="1" x14ac:dyDescent="0.25">
      <c r="B38" s="25" t="s">
        <v>21</v>
      </c>
      <c r="C38" s="36"/>
      <c r="D38" s="37" t="e">
        <f>SUM(D26:D36)</f>
        <v>#REF!</v>
      </c>
      <c r="E38" s="30"/>
      <c r="F38" s="35" t="e">
        <f>SUM(F26:F37)</f>
        <v>#REF!</v>
      </c>
      <c r="G38" s="38"/>
      <c r="H38" s="39" t="e">
        <f>SUM(H26:H37)</f>
        <v>#REF!</v>
      </c>
      <c r="I38" s="30"/>
      <c r="J38" s="26">
        <f>SUM(J26:J36)</f>
        <v>18527463</v>
      </c>
      <c r="K38" s="69"/>
      <c r="L38" s="26">
        <f>SUM(L26:L36)</f>
        <v>16607440</v>
      </c>
    </row>
    <row r="39" spans="1:12" x14ac:dyDescent="0.2">
      <c r="C39" s="20"/>
      <c r="D39" s="20"/>
      <c r="E39" s="19"/>
      <c r="F39" s="19"/>
      <c r="G39" s="19"/>
      <c r="H39" s="19"/>
      <c r="I39" s="19"/>
      <c r="J39" s="20"/>
      <c r="L39" s="20"/>
    </row>
    <row r="40" spans="1:12" x14ac:dyDescent="0.2">
      <c r="B40" s="25"/>
      <c r="C40" s="20"/>
      <c r="D40" s="20"/>
      <c r="E40" s="19"/>
      <c r="F40" s="19"/>
      <c r="G40" s="19"/>
      <c r="H40" s="19"/>
      <c r="I40" s="19"/>
      <c r="J40" s="20"/>
      <c r="L40" s="20"/>
    </row>
    <row r="41" spans="1:12" ht="15" x14ac:dyDescent="0.25">
      <c r="B41" s="25" t="s">
        <v>22</v>
      </c>
      <c r="C41" s="41"/>
      <c r="D41" s="42" t="e">
        <f>+D23-D38</f>
        <v>#NAME?</v>
      </c>
      <c r="E41" s="23"/>
      <c r="F41" s="43" t="e">
        <f>+F23-F38</f>
        <v>#REF!</v>
      </c>
      <c r="G41" s="44"/>
      <c r="H41" s="45" t="e">
        <f>+H23-H38</f>
        <v>#REF!</v>
      </c>
      <c r="I41" s="23"/>
      <c r="J41" s="66">
        <f>J23-J38</f>
        <v>276731</v>
      </c>
      <c r="L41" s="66">
        <f>L23-L38</f>
        <v>313141</v>
      </c>
    </row>
    <row r="42" spans="1:12" x14ac:dyDescent="0.2">
      <c r="B42" s="25"/>
      <c r="C42" s="20"/>
      <c r="D42" s="20"/>
      <c r="E42" s="19"/>
      <c r="F42" s="19"/>
      <c r="G42" s="19"/>
      <c r="H42" s="19"/>
      <c r="I42" s="30"/>
      <c r="J42" s="20"/>
      <c r="L42" s="20"/>
    </row>
    <row r="43" spans="1:12" ht="15" x14ac:dyDescent="0.25">
      <c r="A43" s="2" t="s">
        <v>23</v>
      </c>
      <c r="B43" s="46"/>
      <c r="C43" s="47"/>
      <c r="D43" s="48">
        <v>129101.75</v>
      </c>
      <c r="E43" s="31"/>
      <c r="F43" s="48">
        <f>D43/8*12</f>
        <v>193652.625</v>
      </c>
      <c r="G43" s="49"/>
      <c r="H43" s="50" t="e">
        <f>F43-#REF!</f>
        <v>#REF!</v>
      </c>
      <c r="I43" s="31"/>
      <c r="J43" s="48">
        <v>0</v>
      </c>
      <c r="L43" s="48">
        <v>129600</v>
      </c>
    </row>
    <row r="44" spans="1:12" x14ac:dyDescent="0.2">
      <c r="C44" s="20"/>
      <c r="D44" s="20"/>
      <c r="E44" s="19"/>
      <c r="F44" s="19"/>
      <c r="G44" s="19"/>
      <c r="H44" s="19"/>
      <c r="I44" s="19"/>
      <c r="J44" s="20"/>
      <c r="L44" s="20"/>
    </row>
    <row r="45" spans="1:12" ht="13.5" thickBot="1" x14ac:dyDescent="0.25">
      <c r="B45" s="2" t="s">
        <v>24</v>
      </c>
      <c r="C45" s="40"/>
      <c r="D45" s="51" t="e">
        <f>D41-D43</f>
        <v>#NAME?</v>
      </c>
      <c r="E45" s="2"/>
      <c r="F45" s="52" t="e">
        <f>F41-F43</f>
        <v>#REF!</v>
      </c>
      <c r="G45" s="2"/>
      <c r="H45" s="52" t="e">
        <f>H41-H43</f>
        <v>#REF!</v>
      </c>
      <c r="I45" s="2"/>
      <c r="J45" s="54">
        <f>J41-J43</f>
        <v>276731</v>
      </c>
      <c r="L45" s="54">
        <f>L41-L43</f>
        <v>183541</v>
      </c>
    </row>
    <row r="46" spans="1:12" ht="13.5" thickTop="1" x14ac:dyDescent="0.2">
      <c r="C46" s="3"/>
      <c r="D46" s="3"/>
      <c r="J46" s="67"/>
      <c r="L46" s="67"/>
    </row>
    <row r="47" spans="1:12" x14ac:dyDescent="0.2">
      <c r="E47" s="53"/>
    </row>
    <row r="48" spans="1:12" x14ac:dyDescent="0.2">
      <c r="E48" s="53"/>
    </row>
    <row r="49" spans="5:5" x14ac:dyDescent="0.2">
      <c r="E49" s="53"/>
    </row>
    <row r="50" spans="5:5" x14ac:dyDescent="0.2">
      <c r="E50" s="53"/>
    </row>
    <row r="51" spans="5:5" x14ac:dyDescent="0.2">
      <c r="E51" s="53"/>
    </row>
    <row r="52" spans="5:5" x14ac:dyDescent="0.2">
      <c r="E52" s="53"/>
    </row>
    <row r="53" spans="5:5" x14ac:dyDescent="0.2">
      <c r="E53" s="53"/>
    </row>
    <row r="54" spans="5:5" x14ac:dyDescent="0.2">
      <c r="E54" s="53"/>
    </row>
    <row r="55" spans="5:5" x14ac:dyDescent="0.2">
      <c r="E55" s="53"/>
    </row>
    <row r="56" spans="5:5" x14ac:dyDescent="0.2">
      <c r="E56" s="53"/>
    </row>
    <row r="57" spans="5:5" x14ac:dyDescent="0.2">
      <c r="E57" s="53"/>
    </row>
    <row r="58" spans="5:5" x14ac:dyDescent="0.2">
      <c r="E58" s="53"/>
    </row>
    <row r="59" spans="5:5" x14ac:dyDescent="0.2">
      <c r="E59" s="53"/>
    </row>
  </sheetData>
  <mergeCells count="3">
    <mergeCell ref="B3:K3"/>
    <mergeCell ref="A1:L1"/>
    <mergeCell ref="A2:L2"/>
  </mergeCells>
  <printOptions horizontalCentered="1" verticalCentered="1"/>
  <pageMargins left="0.25" right="0.25" top="0.75" bottom="0.75" header="0.3" footer="0.3"/>
  <pageSetup scale="74" orientation="landscape" useFirstPageNumber="1" r:id="rId1"/>
  <headerFooter alignWithMargins="0">
    <oddHeader xml:space="preserve">&amp;R&amp;"Arial,Bold"&amp;12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34"/>
  <sheetViews>
    <sheetView tabSelected="1" workbookViewId="0">
      <selection activeCell="B27" sqref="B27"/>
    </sheetView>
  </sheetViews>
  <sheetFormatPr defaultColWidth="8.85546875" defaultRowHeight="15" x14ac:dyDescent="0.25"/>
  <cols>
    <col min="1" max="1" width="45.85546875" bestFit="1" customWidth="1"/>
    <col min="2" max="2" width="15" customWidth="1"/>
    <col min="3" max="3" width="13.7109375" customWidth="1"/>
    <col min="4" max="4" width="17.42578125" customWidth="1"/>
    <col min="5" max="5" width="12.5703125" customWidth="1"/>
    <col min="6" max="6" width="18.140625" customWidth="1"/>
    <col min="7" max="7" width="13.140625" customWidth="1"/>
    <col min="8" max="8" width="14.28515625" customWidth="1"/>
    <col min="9" max="9" width="14.140625" customWidth="1"/>
    <col min="10" max="12" width="12.5703125" customWidth="1"/>
    <col min="13" max="13" width="14.28515625" customWidth="1"/>
    <col min="14" max="14" width="12.5703125" customWidth="1"/>
    <col min="15" max="15" width="13.7109375" customWidth="1"/>
    <col min="16" max="16" width="14" customWidth="1"/>
    <col min="17" max="17" width="14.85546875" customWidth="1"/>
    <col min="18" max="19" width="13.85546875" customWidth="1"/>
    <col min="20" max="20" width="13.7109375" customWidth="1"/>
    <col min="21" max="21" width="14.5703125" customWidth="1"/>
    <col min="22" max="22" width="16.28515625" customWidth="1"/>
    <col min="23" max="23" width="3.28515625" customWidth="1"/>
    <col min="24" max="24" width="11.5703125" hidden="1" customWidth="1"/>
    <col min="25" max="25" width="13" hidden="1" customWidth="1"/>
    <col min="26" max="27" width="9.85546875" hidden="1" customWidth="1"/>
    <col min="28" max="28" width="12.7109375" hidden="1" customWidth="1"/>
    <col min="29" max="29" width="11" hidden="1" customWidth="1"/>
    <col min="30" max="30" width="12.7109375" hidden="1" customWidth="1"/>
    <col min="31" max="31" width="9.85546875" hidden="1" customWidth="1"/>
    <col min="32" max="32" width="12.7109375" hidden="1" customWidth="1"/>
  </cols>
  <sheetData>
    <row r="1" spans="1:33" ht="15" customHeight="1" x14ac:dyDescent="0.3">
      <c r="A1" s="80" t="s">
        <v>42</v>
      </c>
    </row>
    <row r="2" spans="1:33" ht="18.75" x14ac:dyDescent="0.3">
      <c r="A2" s="128" t="s">
        <v>3446</v>
      </c>
      <c r="B2" s="128"/>
      <c r="C2" s="81"/>
    </row>
    <row r="3" spans="1:33" ht="18.75" customHeight="1" x14ac:dyDescent="0.3">
      <c r="A3" s="80" t="s">
        <v>3447</v>
      </c>
      <c r="B3" s="82"/>
      <c r="C3" s="83"/>
      <c r="D3" s="83"/>
      <c r="E3" s="83"/>
      <c r="F3" s="83"/>
      <c r="G3" s="83"/>
      <c r="H3" s="83"/>
      <c r="I3" s="83"/>
      <c r="J3" s="84"/>
      <c r="K3" s="84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33" ht="15.75" x14ac:dyDescent="0.25">
      <c r="A4" s="85"/>
      <c r="B4" s="85"/>
      <c r="C4" s="123" t="s">
        <v>3448</v>
      </c>
      <c r="D4" s="86"/>
      <c r="E4" s="87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X4" s="88" t="s">
        <v>3449</v>
      </c>
      <c r="Y4" s="86"/>
      <c r="Z4" s="86"/>
      <c r="AA4" s="86"/>
      <c r="AB4" s="86"/>
      <c r="AC4" s="86"/>
      <c r="AD4" s="86"/>
      <c r="AE4" s="86"/>
      <c r="AF4" s="86"/>
    </row>
    <row r="5" spans="1:33" s="96" customFormat="1" ht="56.25" customHeight="1" x14ac:dyDescent="0.3">
      <c r="A5" s="89" t="s">
        <v>3450</v>
      </c>
      <c r="B5" s="90" t="s">
        <v>3451</v>
      </c>
      <c r="C5" s="91" t="s">
        <v>3452</v>
      </c>
      <c r="D5" s="91" t="s">
        <v>3453</v>
      </c>
      <c r="E5" s="91" t="s">
        <v>3454</v>
      </c>
      <c r="F5" s="92" t="s">
        <v>3455</v>
      </c>
      <c r="G5" s="92" t="s">
        <v>3456</v>
      </c>
      <c r="H5" s="92" t="s">
        <v>3457</v>
      </c>
      <c r="I5" s="92" t="s">
        <v>3458</v>
      </c>
      <c r="J5" s="92" t="s">
        <v>3459</v>
      </c>
      <c r="K5" s="92" t="s">
        <v>3460</v>
      </c>
      <c r="L5" s="91" t="s">
        <v>3461</v>
      </c>
      <c r="M5" s="91" t="s">
        <v>30</v>
      </c>
      <c r="N5" s="91" t="s">
        <v>3462</v>
      </c>
      <c r="O5" s="91" t="s">
        <v>3463</v>
      </c>
      <c r="P5" s="91" t="s">
        <v>3464</v>
      </c>
      <c r="Q5" s="92" t="s">
        <v>3465</v>
      </c>
      <c r="R5" s="92" t="s">
        <v>3466</v>
      </c>
      <c r="S5" s="92" t="s">
        <v>3467</v>
      </c>
      <c r="T5" s="92" t="s">
        <v>3468</v>
      </c>
      <c r="U5" s="92" t="s">
        <v>3469</v>
      </c>
      <c r="V5" s="91" t="s">
        <v>3470</v>
      </c>
      <c r="W5" s="93"/>
      <c r="X5" s="93" t="s">
        <v>3463</v>
      </c>
      <c r="Y5" s="93" t="s">
        <v>3464</v>
      </c>
      <c r="Z5" s="93" t="s">
        <v>3465</v>
      </c>
      <c r="AA5" s="93" t="s">
        <v>3466</v>
      </c>
      <c r="AB5" s="93" t="s">
        <v>3467</v>
      </c>
      <c r="AC5" s="93" t="s">
        <v>3468</v>
      </c>
      <c r="AD5" s="93" t="s">
        <v>3469</v>
      </c>
      <c r="AE5" s="94" t="s">
        <v>3471</v>
      </c>
      <c r="AF5" s="94" t="s">
        <v>3470</v>
      </c>
      <c r="AG5" s="95"/>
    </row>
    <row r="6" spans="1:33" ht="15.75" x14ac:dyDescent="0.25">
      <c r="A6" s="97" t="s">
        <v>3445</v>
      </c>
      <c r="B6" s="98">
        <v>4621475.6999999993</v>
      </c>
      <c r="C6" s="100">
        <v>0</v>
      </c>
      <c r="D6" s="100">
        <v>0</v>
      </c>
      <c r="E6" s="100">
        <v>0</v>
      </c>
      <c r="F6" s="100">
        <v>0</v>
      </c>
      <c r="G6" s="100">
        <v>0</v>
      </c>
      <c r="H6" s="100">
        <v>0</v>
      </c>
      <c r="I6" s="100">
        <v>0</v>
      </c>
      <c r="J6" s="100">
        <v>0</v>
      </c>
      <c r="K6" s="100">
        <v>0</v>
      </c>
      <c r="L6" s="100">
        <v>0</v>
      </c>
      <c r="M6" s="100">
        <v>0</v>
      </c>
      <c r="N6" s="100">
        <v>0</v>
      </c>
      <c r="O6" s="100">
        <v>0</v>
      </c>
      <c r="P6" s="100">
        <v>0</v>
      </c>
      <c r="Q6" s="100">
        <v>0</v>
      </c>
      <c r="R6" s="100">
        <v>0</v>
      </c>
      <c r="S6" s="100">
        <v>0</v>
      </c>
      <c r="T6" s="100">
        <v>4621475.6999999993</v>
      </c>
      <c r="U6" s="100">
        <v>0</v>
      </c>
      <c r="V6" s="101">
        <f t="shared" ref="V6:V18" si="0">SUM(C6:U6)</f>
        <v>4621475.6999999993</v>
      </c>
      <c r="W6" s="102"/>
      <c r="X6" s="103"/>
      <c r="Y6" s="103"/>
      <c r="Z6" s="103"/>
      <c r="AA6" s="103"/>
      <c r="AB6" s="103"/>
      <c r="AC6" s="103"/>
      <c r="AD6" s="103"/>
      <c r="AE6" s="103"/>
      <c r="AF6" s="101">
        <f t="shared" ref="AF6:AF18" si="1">SUM(X6:AE6)</f>
        <v>0</v>
      </c>
    </row>
    <row r="7" spans="1:33" ht="15.75" x14ac:dyDescent="0.25">
      <c r="A7" s="97" t="s">
        <v>11</v>
      </c>
      <c r="B7" s="104">
        <v>1374327.45</v>
      </c>
      <c r="C7" s="100">
        <v>0</v>
      </c>
      <c r="D7" s="100">
        <v>0</v>
      </c>
      <c r="E7" s="100">
        <v>0</v>
      </c>
      <c r="F7" s="100">
        <v>0</v>
      </c>
      <c r="G7" s="100">
        <v>0</v>
      </c>
      <c r="H7" s="100">
        <v>1374327.45</v>
      </c>
      <c r="I7" s="100">
        <v>0</v>
      </c>
      <c r="J7" s="100">
        <v>0</v>
      </c>
      <c r="K7" s="100">
        <v>0</v>
      </c>
      <c r="L7" s="100">
        <v>0</v>
      </c>
      <c r="M7" s="100">
        <v>0</v>
      </c>
      <c r="N7" s="100">
        <v>0</v>
      </c>
      <c r="O7" s="100">
        <v>0</v>
      </c>
      <c r="P7" s="100">
        <v>0</v>
      </c>
      <c r="Q7" s="100">
        <v>0</v>
      </c>
      <c r="R7" s="100">
        <v>0</v>
      </c>
      <c r="S7" s="100">
        <v>0</v>
      </c>
      <c r="T7" s="100">
        <v>0</v>
      </c>
      <c r="U7" s="100">
        <v>0</v>
      </c>
      <c r="V7" s="101">
        <f t="shared" si="0"/>
        <v>1374327.45</v>
      </c>
      <c r="W7" s="102"/>
      <c r="X7" s="103"/>
      <c r="Y7" s="103"/>
      <c r="Z7" s="103"/>
      <c r="AA7" s="103"/>
      <c r="AB7" s="103"/>
      <c r="AC7" s="103"/>
      <c r="AD7" s="103">
        <f>+AD33</f>
        <v>0</v>
      </c>
      <c r="AE7" s="103"/>
      <c r="AF7" s="101">
        <f t="shared" si="1"/>
        <v>0</v>
      </c>
    </row>
    <row r="8" spans="1:33" ht="15.75" x14ac:dyDescent="0.25">
      <c r="A8" s="97" t="s">
        <v>3439</v>
      </c>
      <c r="B8" s="104">
        <v>1720000</v>
      </c>
      <c r="C8" s="100">
        <v>0</v>
      </c>
      <c r="D8" s="100">
        <v>0</v>
      </c>
      <c r="E8" s="100">
        <v>0</v>
      </c>
      <c r="F8" s="100">
        <v>0</v>
      </c>
      <c r="G8" s="100">
        <v>0</v>
      </c>
      <c r="H8" s="100">
        <v>0</v>
      </c>
      <c r="I8" s="100">
        <v>0</v>
      </c>
      <c r="J8" s="100">
        <v>0</v>
      </c>
      <c r="K8" s="100">
        <v>0</v>
      </c>
      <c r="L8" s="100">
        <v>0</v>
      </c>
      <c r="M8" s="100">
        <v>0</v>
      </c>
      <c r="N8" s="100">
        <v>0</v>
      </c>
      <c r="O8" s="100">
        <v>1720000</v>
      </c>
      <c r="P8" s="100">
        <v>0</v>
      </c>
      <c r="Q8" s="100">
        <v>0</v>
      </c>
      <c r="R8" s="100">
        <v>0</v>
      </c>
      <c r="S8" s="100">
        <v>0</v>
      </c>
      <c r="T8" s="100">
        <v>0</v>
      </c>
      <c r="U8" s="100">
        <v>0</v>
      </c>
      <c r="V8" s="101">
        <f t="shared" si="0"/>
        <v>1720000</v>
      </c>
      <c r="W8" s="102"/>
      <c r="X8" s="103"/>
      <c r="Y8" s="103"/>
      <c r="Z8" s="103"/>
      <c r="AA8" s="103"/>
      <c r="AB8" s="103"/>
      <c r="AC8" s="103"/>
      <c r="AD8" s="103">
        <f>+AD34</f>
        <v>0</v>
      </c>
      <c r="AE8" s="103"/>
      <c r="AF8" s="101">
        <f t="shared" si="1"/>
        <v>0</v>
      </c>
    </row>
    <row r="9" spans="1:33" ht="15.75" x14ac:dyDescent="0.25">
      <c r="A9" s="97" t="s">
        <v>3472</v>
      </c>
      <c r="B9" s="104">
        <v>1857544</v>
      </c>
      <c r="C9" s="100">
        <v>1857544</v>
      </c>
      <c r="D9" s="100">
        <v>0</v>
      </c>
      <c r="E9" s="100">
        <v>0</v>
      </c>
      <c r="F9" s="100">
        <v>0</v>
      </c>
      <c r="G9" s="100">
        <v>0</v>
      </c>
      <c r="H9" s="100">
        <v>0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v>0</v>
      </c>
      <c r="S9" s="100">
        <v>0</v>
      </c>
      <c r="T9" s="100">
        <v>0</v>
      </c>
      <c r="U9" s="100">
        <v>0</v>
      </c>
      <c r="V9" s="101">
        <f t="shared" si="0"/>
        <v>1857544</v>
      </c>
      <c r="W9" s="102"/>
      <c r="X9" s="103">
        <f>+X33</f>
        <v>0</v>
      </c>
      <c r="Y9" s="103"/>
      <c r="Z9" s="103"/>
      <c r="AA9" s="103"/>
      <c r="AB9" s="103"/>
      <c r="AC9" s="103"/>
      <c r="AD9" s="103"/>
      <c r="AE9" s="103"/>
      <c r="AF9" s="101">
        <f t="shared" si="1"/>
        <v>0</v>
      </c>
    </row>
    <row r="10" spans="1:33" ht="15.75" x14ac:dyDescent="0.25">
      <c r="A10" s="97" t="s">
        <v>3440</v>
      </c>
      <c r="B10" s="104">
        <v>2487649</v>
      </c>
      <c r="C10" s="100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  <c r="I10" s="100">
        <v>0</v>
      </c>
      <c r="J10" s="100">
        <v>0</v>
      </c>
      <c r="K10" s="100">
        <v>0</v>
      </c>
      <c r="L10" s="100">
        <v>0</v>
      </c>
      <c r="M10" s="100">
        <v>2487649</v>
      </c>
      <c r="N10" s="100">
        <v>0</v>
      </c>
      <c r="O10" s="100">
        <v>0</v>
      </c>
      <c r="P10" s="100">
        <v>0</v>
      </c>
      <c r="Q10" s="100">
        <v>0</v>
      </c>
      <c r="R10" s="100">
        <v>0</v>
      </c>
      <c r="S10" s="100">
        <v>0</v>
      </c>
      <c r="T10" s="100">
        <v>0</v>
      </c>
      <c r="U10" s="100">
        <v>0</v>
      </c>
      <c r="V10" s="101">
        <f t="shared" si="0"/>
        <v>2487649</v>
      </c>
      <c r="W10" s="102"/>
      <c r="X10" s="103"/>
      <c r="Y10" s="103"/>
      <c r="Z10" s="103"/>
      <c r="AA10" s="103"/>
      <c r="AB10" s="103"/>
      <c r="AC10" s="103">
        <f>+AC33</f>
        <v>0</v>
      </c>
      <c r="AD10" s="103"/>
      <c r="AE10" s="103"/>
      <c r="AF10" s="101">
        <f t="shared" si="1"/>
        <v>0</v>
      </c>
    </row>
    <row r="11" spans="1:33" ht="15.75" x14ac:dyDescent="0.25">
      <c r="A11" s="97" t="s">
        <v>3441</v>
      </c>
      <c r="B11" s="104">
        <v>246020</v>
      </c>
      <c r="C11" s="100">
        <v>0</v>
      </c>
      <c r="D11" s="100">
        <v>0</v>
      </c>
      <c r="E11" s="100">
        <v>246020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  <c r="R11" s="100">
        <v>0</v>
      </c>
      <c r="S11" s="100">
        <v>0</v>
      </c>
      <c r="T11" s="100">
        <v>0</v>
      </c>
      <c r="U11" s="100">
        <v>0</v>
      </c>
      <c r="V11" s="101">
        <f t="shared" si="0"/>
        <v>246020</v>
      </c>
      <c r="W11" s="102"/>
      <c r="X11" s="103"/>
      <c r="Y11" s="103"/>
      <c r="Z11" s="103">
        <f>+Z33</f>
        <v>0</v>
      </c>
      <c r="AA11" s="103"/>
      <c r="AB11" s="103"/>
      <c r="AC11" s="103"/>
      <c r="AD11" s="103"/>
      <c r="AE11" s="103"/>
      <c r="AF11" s="101">
        <f t="shared" si="1"/>
        <v>0</v>
      </c>
    </row>
    <row r="12" spans="1:33" ht="15.75" x14ac:dyDescent="0.25">
      <c r="A12" s="97" t="s">
        <v>9</v>
      </c>
      <c r="B12" s="104">
        <v>1100000</v>
      </c>
      <c r="C12" s="100">
        <v>0</v>
      </c>
      <c r="D12" s="100">
        <v>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1100000</v>
      </c>
      <c r="P12" s="100">
        <v>0</v>
      </c>
      <c r="Q12" s="100">
        <v>0</v>
      </c>
      <c r="R12" s="100">
        <v>0</v>
      </c>
      <c r="S12" s="100">
        <v>0</v>
      </c>
      <c r="T12" s="100">
        <v>0</v>
      </c>
      <c r="U12" s="100">
        <v>0</v>
      </c>
      <c r="V12" s="101">
        <f t="shared" si="0"/>
        <v>1100000</v>
      </c>
      <c r="W12" s="102"/>
      <c r="X12" s="103"/>
      <c r="Y12" s="103"/>
      <c r="Z12" s="103"/>
      <c r="AA12" s="103">
        <f>+AA33</f>
        <v>0</v>
      </c>
      <c r="AB12" s="103"/>
      <c r="AC12" s="103"/>
      <c r="AD12" s="103"/>
      <c r="AE12" s="103"/>
      <c r="AF12" s="101">
        <f t="shared" si="1"/>
        <v>0</v>
      </c>
    </row>
    <row r="13" spans="1:33" ht="15.75" x14ac:dyDescent="0.25">
      <c r="A13" s="97" t="s">
        <v>3473</v>
      </c>
      <c r="B13" s="104">
        <v>210000</v>
      </c>
      <c r="C13" s="100">
        <v>0</v>
      </c>
      <c r="D13" s="100">
        <v>0</v>
      </c>
      <c r="E13" s="100">
        <v>0</v>
      </c>
      <c r="F13" s="100">
        <v>0</v>
      </c>
      <c r="G13" s="100">
        <v>0</v>
      </c>
      <c r="H13" s="100">
        <v>0</v>
      </c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  <c r="O13" s="100">
        <v>210000</v>
      </c>
      <c r="P13" s="100">
        <v>0</v>
      </c>
      <c r="Q13" s="100">
        <v>0</v>
      </c>
      <c r="R13" s="100">
        <v>0</v>
      </c>
      <c r="S13" s="100">
        <v>0</v>
      </c>
      <c r="T13" s="100">
        <v>0</v>
      </c>
      <c r="U13" s="100">
        <v>0</v>
      </c>
      <c r="V13" s="101">
        <f t="shared" si="0"/>
        <v>210000</v>
      </c>
      <c r="W13" s="102"/>
      <c r="X13" s="103"/>
      <c r="Y13" s="103"/>
      <c r="Z13" s="103"/>
      <c r="AA13" s="103"/>
      <c r="AB13" s="103"/>
      <c r="AC13" s="103"/>
      <c r="AD13" s="103"/>
      <c r="AE13" s="103">
        <f t="shared" ref="AE13" si="2">+AE23</f>
        <v>0</v>
      </c>
      <c r="AF13" s="101">
        <f t="shared" si="1"/>
        <v>0</v>
      </c>
    </row>
    <row r="14" spans="1:33" ht="15.75" x14ac:dyDescent="0.25">
      <c r="A14" s="97" t="s">
        <v>179</v>
      </c>
      <c r="B14" s="104">
        <v>3283488</v>
      </c>
      <c r="C14" s="100">
        <v>0</v>
      </c>
      <c r="D14" s="100">
        <v>0</v>
      </c>
      <c r="E14" s="100">
        <v>0</v>
      </c>
      <c r="F14" s="100">
        <v>3283488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v>0</v>
      </c>
      <c r="R14" s="100">
        <v>0</v>
      </c>
      <c r="S14" s="100">
        <v>0</v>
      </c>
      <c r="T14" s="100">
        <v>0</v>
      </c>
      <c r="U14" s="100">
        <v>0</v>
      </c>
      <c r="V14" s="101">
        <f t="shared" si="0"/>
        <v>3283488</v>
      </c>
      <c r="W14" s="102"/>
      <c r="X14" s="103"/>
      <c r="Y14" s="103"/>
      <c r="Z14" s="103"/>
      <c r="AA14" s="103"/>
      <c r="AB14" s="103"/>
      <c r="AC14" s="103"/>
      <c r="AD14" s="103"/>
      <c r="AE14" s="103">
        <f>+AE25</f>
        <v>0</v>
      </c>
      <c r="AF14" s="101">
        <f t="shared" si="1"/>
        <v>0</v>
      </c>
    </row>
    <row r="15" spans="1:33" ht="15.75" x14ac:dyDescent="0.25">
      <c r="A15" s="97" t="s">
        <v>3442</v>
      </c>
      <c r="B15" s="104">
        <v>1185690</v>
      </c>
      <c r="C15" s="100">
        <v>0</v>
      </c>
      <c r="D15" s="100">
        <v>0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v>0</v>
      </c>
      <c r="R15" s="100">
        <v>0</v>
      </c>
      <c r="S15" s="100">
        <v>1185690</v>
      </c>
      <c r="T15" s="100">
        <v>0</v>
      </c>
      <c r="U15" s="100">
        <v>0</v>
      </c>
      <c r="V15" s="101">
        <f t="shared" si="0"/>
        <v>1185690</v>
      </c>
      <c r="W15" s="102"/>
      <c r="X15" s="103"/>
      <c r="Y15" s="103"/>
      <c r="Z15" s="103"/>
      <c r="AA15" s="103"/>
      <c r="AB15" s="103"/>
      <c r="AC15" s="103"/>
      <c r="AD15" s="103"/>
      <c r="AE15" s="103">
        <f>+AE26</f>
        <v>0</v>
      </c>
      <c r="AF15" s="101">
        <f t="shared" si="1"/>
        <v>0</v>
      </c>
    </row>
    <row r="16" spans="1:33" ht="15.75" x14ac:dyDescent="0.25">
      <c r="A16" s="97" t="s">
        <v>3474</v>
      </c>
      <c r="B16" s="104">
        <v>550000</v>
      </c>
      <c r="C16" s="100">
        <v>0</v>
      </c>
      <c r="D16" s="100">
        <v>0</v>
      </c>
      <c r="E16" s="100">
        <v>0</v>
      </c>
      <c r="F16" s="100">
        <v>0</v>
      </c>
      <c r="G16" s="100">
        <v>0</v>
      </c>
      <c r="H16" s="100">
        <v>0</v>
      </c>
      <c r="I16" s="100">
        <v>0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00">
        <v>0</v>
      </c>
      <c r="P16" s="100">
        <v>0</v>
      </c>
      <c r="Q16" s="100">
        <v>0</v>
      </c>
      <c r="R16" s="100">
        <v>0</v>
      </c>
      <c r="S16" s="100">
        <v>550000</v>
      </c>
      <c r="T16" s="100">
        <v>0</v>
      </c>
      <c r="U16" s="100">
        <v>0</v>
      </c>
      <c r="V16" s="101">
        <f t="shared" si="0"/>
        <v>550000</v>
      </c>
      <c r="W16" s="102"/>
      <c r="X16" s="103"/>
      <c r="Y16" s="103"/>
      <c r="Z16" s="103"/>
      <c r="AA16" s="103"/>
      <c r="AB16" s="103"/>
      <c r="AC16" s="103"/>
      <c r="AD16" s="103"/>
      <c r="AE16" s="103">
        <f>+AE25</f>
        <v>0</v>
      </c>
      <c r="AF16" s="101">
        <f t="shared" si="1"/>
        <v>0</v>
      </c>
    </row>
    <row r="17" spans="1:32" ht="15.75" x14ac:dyDescent="0.25">
      <c r="A17" s="97" t="s">
        <v>3434</v>
      </c>
      <c r="B17" s="104">
        <v>150000</v>
      </c>
      <c r="C17" s="100">
        <v>0</v>
      </c>
      <c r="D17" s="100">
        <v>0</v>
      </c>
      <c r="E17" s="100">
        <v>0</v>
      </c>
      <c r="F17" s="100">
        <v>0</v>
      </c>
      <c r="G17" s="100">
        <v>0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100">
        <v>0</v>
      </c>
      <c r="R17" s="100">
        <v>150000</v>
      </c>
      <c r="S17" s="100">
        <v>0</v>
      </c>
      <c r="T17" s="100">
        <v>0</v>
      </c>
      <c r="U17" s="100">
        <v>0</v>
      </c>
      <c r="V17" s="101">
        <f t="shared" si="0"/>
        <v>150000</v>
      </c>
      <c r="W17" s="102"/>
      <c r="X17" s="103"/>
      <c r="Y17" s="103"/>
      <c r="Z17" s="103"/>
      <c r="AA17" s="103"/>
      <c r="AB17" s="103"/>
      <c r="AC17" s="103"/>
      <c r="AD17" s="103"/>
      <c r="AE17" s="103"/>
      <c r="AF17" s="101"/>
    </row>
    <row r="18" spans="1:32" ht="15.75" x14ac:dyDescent="0.25">
      <c r="A18" s="97" t="s">
        <v>3443</v>
      </c>
      <c r="B18" s="104">
        <v>18000</v>
      </c>
      <c r="C18" s="124">
        <v>0</v>
      </c>
      <c r="D18" s="105">
        <v>18000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5">
        <v>0</v>
      </c>
      <c r="Q18" s="105">
        <v>0</v>
      </c>
      <c r="R18" s="105">
        <v>0</v>
      </c>
      <c r="S18" s="105">
        <v>0</v>
      </c>
      <c r="T18" s="105">
        <v>0</v>
      </c>
      <c r="U18" s="105">
        <v>0</v>
      </c>
      <c r="V18" s="101">
        <f t="shared" si="0"/>
        <v>18000</v>
      </c>
      <c r="W18" s="102"/>
      <c r="X18" s="103"/>
      <c r="Y18" s="103">
        <f>+Y33</f>
        <v>0</v>
      </c>
      <c r="Z18" s="103"/>
      <c r="AA18" s="103"/>
      <c r="AB18" s="103"/>
      <c r="AC18" s="103"/>
      <c r="AD18" s="103"/>
      <c r="AE18" s="103"/>
      <c r="AF18" s="101">
        <f t="shared" si="1"/>
        <v>0</v>
      </c>
    </row>
    <row r="19" spans="1:32" ht="15.75" x14ac:dyDescent="0.25">
      <c r="A19" s="85" t="s">
        <v>3475</v>
      </c>
      <c r="B19" s="106">
        <f>SUM(B6:B18)</f>
        <v>18804194.149999999</v>
      </c>
      <c r="C19" s="107">
        <f t="shared" ref="C19:U19" si="3">SUM(C6:C18)</f>
        <v>1857544</v>
      </c>
      <c r="D19" s="107">
        <f t="shared" si="3"/>
        <v>18000</v>
      </c>
      <c r="E19" s="108">
        <f t="shared" si="3"/>
        <v>246020</v>
      </c>
      <c r="F19" s="108">
        <f t="shared" si="3"/>
        <v>3283488</v>
      </c>
      <c r="G19" s="108">
        <f t="shared" si="3"/>
        <v>0</v>
      </c>
      <c r="H19" s="108">
        <f t="shared" si="3"/>
        <v>1374327.45</v>
      </c>
      <c r="I19" s="108">
        <f t="shared" si="3"/>
        <v>0</v>
      </c>
      <c r="J19" s="108">
        <f t="shared" si="3"/>
        <v>0</v>
      </c>
      <c r="K19" s="108">
        <f t="shared" si="3"/>
        <v>0</v>
      </c>
      <c r="L19" s="108">
        <f t="shared" si="3"/>
        <v>0</v>
      </c>
      <c r="M19" s="108">
        <f t="shared" si="3"/>
        <v>2487649</v>
      </c>
      <c r="N19" s="108">
        <f t="shared" si="3"/>
        <v>0</v>
      </c>
      <c r="O19" s="108">
        <f t="shared" si="3"/>
        <v>3030000</v>
      </c>
      <c r="P19" s="108">
        <f t="shared" si="3"/>
        <v>0</v>
      </c>
      <c r="Q19" s="108">
        <f t="shared" si="3"/>
        <v>0</v>
      </c>
      <c r="R19" s="108">
        <f t="shared" si="3"/>
        <v>150000</v>
      </c>
      <c r="S19" s="108">
        <f t="shared" si="3"/>
        <v>1735690</v>
      </c>
      <c r="T19" s="108">
        <f t="shared" si="3"/>
        <v>4621475.6999999993</v>
      </c>
      <c r="U19" s="108">
        <f t="shared" si="3"/>
        <v>0</v>
      </c>
      <c r="V19" s="108">
        <f>SUM(V6:V18)</f>
        <v>18804194.149999999</v>
      </c>
      <c r="W19" s="102"/>
      <c r="X19" s="107">
        <f t="shared" ref="X19:AF19" si="4">SUM(X6:X18)</f>
        <v>0</v>
      </c>
      <c r="Y19" s="108">
        <f t="shared" si="4"/>
        <v>0</v>
      </c>
      <c r="Z19" s="108">
        <f t="shared" si="4"/>
        <v>0</v>
      </c>
      <c r="AA19" s="108">
        <f t="shared" si="4"/>
        <v>0</v>
      </c>
      <c r="AB19" s="108">
        <f t="shared" si="4"/>
        <v>0</v>
      </c>
      <c r="AC19" s="108">
        <f t="shared" si="4"/>
        <v>0</v>
      </c>
      <c r="AD19" s="108">
        <f t="shared" si="4"/>
        <v>0</v>
      </c>
      <c r="AE19" s="108">
        <f t="shared" si="4"/>
        <v>0</v>
      </c>
      <c r="AF19" s="108">
        <f t="shared" si="4"/>
        <v>0</v>
      </c>
    </row>
    <row r="20" spans="1:32" ht="15.75" x14ac:dyDescent="0.25">
      <c r="A20" s="85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2"/>
      <c r="X20" s="110"/>
      <c r="Y20" s="110"/>
      <c r="Z20" s="110"/>
      <c r="AA20" s="110"/>
      <c r="AB20" s="110"/>
      <c r="AC20" s="110"/>
      <c r="AD20" s="110"/>
      <c r="AE20" s="110"/>
      <c r="AF20" s="110"/>
    </row>
    <row r="21" spans="1:32" ht="18.75" x14ac:dyDescent="0.3">
      <c r="A21" s="89" t="s">
        <v>3476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2"/>
      <c r="X21" s="110"/>
      <c r="Y21" s="110"/>
      <c r="Z21" s="110"/>
      <c r="AA21" s="110"/>
      <c r="AB21" s="110"/>
      <c r="AC21" s="110"/>
      <c r="AD21" s="110"/>
      <c r="AE21" s="110"/>
      <c r="AF21" s="110"/>
    </row>
    <row r="22" spans="1:32" s="121" customFormat="1" ht="17.25" x14ac:dyDescent="0.3">
      <c r="A22" s="117" t="s">
        <v>2494</v>
      </c>
      <c r="B22" s="122">
        <v>12355278.199999997</v>
      </c>
      <c r="C22" s="112">
        <v>967368.85</v>
      </c>
      <c r="D22" s="112">
        <v>641994.79999999993</v>
      </c>
      <c r="E22" s="112">
        <v>770674.2</v>
      </c>
      <c r="F22" s="112">
        <v>386067.64999999997</v>
      </c>
      <c r="G22" s="112">
        <v>313461.05</v>
      </c>
      <c r="H22" s="112">
        <v>752948.14999999991</v>
      </c>
      <c r="I22" s="112">
        <v>121538.25</v>
      </c>
      <c r="J22" s="112">
        <v>514633.05</v>
      </c>
      <c r="K22" s="112">
        <v>442387.44999999995</v>
      </c>
      <c r="L22" s="112">
        <v>551550.04999999993</v>
      </c>
      <c r="M22" s="112">
        <v>1692949.4</v>
      </c>
      <c r="N22" s="112">
        <v>6136.0499999999993</v>
      </c>
      <c r="O22" s="112">
        <v>853221.6</v>
      </c>
      <c r="P22" s="112">
        <v>358107.25</v>
      </c>
      <c r="Q22" s="112">
        <v>448832.25</v>
      </c>
      <c r="R22" s="112">
        <v>290850.09999999998</v>
      </c>
      <c r="S22" s="112">
        <v>673304.9</v>
      </c>
      <c r="T22" s="112">
        <v>1882584.5999999999</v>
      </c>
      <c r="U22" s="112">
        <v>686668.54999999993</v>
      </c>
      <c r="V22" s="118">
        <f t="shared" ref="V22:V32" si="5">SUM(C22:U22)</f>
        <v>12355278.199999997</v>
      </c>
      <c r="W22" s="119"/>
      <c r="X22" s="120"/>
      <c r="Y22" s="120"/>
      <c r="Z22" s="120"/>
      <c r="AA22" s="120"/>
      <c r="AB22" s="120"/>
      <c r="AC22" s="120"/>
      <c r="AD22" s="120"/>
      <c r="AE22" s="120"/>
      <c r="AF22" s="118">
        <f t="shared" ref="AF22:AF32" si="6">SUM(X22:AE22)</f>
        <v>0</v>
      </c>
    </row>
    <row r="23" spans="1:32" s="114" customFormat="1" ht="17.25" x14ac:dyDescent="0.3">
      <c r="A23" s="111" t="s">
        <v>2859</v>
      </c>
      <c r="B23" s="122">
        <v>1409018</v>
      </c>
      <c r="C23" s="100">
        <v>42399</v>
      </c>
      <c r="D23" s="100">
        <v>81600</v>
      </c>
      <c r="E23" s="100">
        <v>18875</v>
      </c>
      <c r="F23" s="100">
        <v>1840</v>
      </c>
      <c r="G23" s="100">
        <v>7290</v>
      </c>
      <c r="H23" s="100">
        <v>54585</v>
      </c>
      <c r="I23" s="100">
        <v>54799</v>
      </c>
      <c r="J23" s="100">
        <v>2200</v>
      </c>
      <c r="K23" s="100">
        <v>3625</v>
      </c>
      <c r="L23" s="100">
        <v>108571</v>
      </c>
      <c r="M23" s="112">
        <v>82668</v>
      </c>
      <c r="N23" s="100">
        <v>300</v>
      </c>
      <c r="O23" s="100">
        <v>2685</v>
      </c>
      <c r="P23" s="100">
        <v>144680</v>
      </c>
      <c r="Q23" s="100">
        <v>10000</v>
      </c>
      <c r="R23" s="100">
        <v>17590</v>
      </c>
      <c r="S23" s="100">
        <v>2727</v>
      </c>
      <c r="T23" s="112">
        <v>18834</v>
      </c>
      <c r="U23" s="100">
        <v>753750</v>
      </c>
      <c r="V23" s="118">
        <f t="shared" si="5"/>
        <v>1409018</v>
      </c>
      <c r="W23" s="113"/>
      <c r="X23" s="103"/>
      <c r="Y23" s="103"/>
      <c r="Z23" s="103"/>
      <c r="AA23" s="103"/>
      <c r="AB23" s="103"/>
      <c r="AC23" s="103"/>
      <c r="AD23" s="103"/>
      <c r="AE23" s="103"/>
      <c r="AF23" s="101">
        <f t="shared" si="6"/>
        <v>0</v>
      </c>
    </row>
    <row r="24" spans="1:32" s="114" customFormat="1" ht="17.25" x14ac:dyDescent="0.3">
      <c r="A24" s="111" t="s">
        <v>428</v>
      </c>
      <c r="B24" s="122">
        <v>431960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12">
        <v>0</v>
      </c>
      <c r="N24" s="100">
        <v>0</v>
      </c>
      <c r="O24" s="100">
        <v>0</v>
      </c>
      <c r="P24" s="100">
        <v>431960</v>
      </c>
      <c r="Q24" s="100">
        <v>0</v>
      </c>
      <c r="R24" s="100">
        <v>0</v>
      </c>
      <c r="S24" s="100">
        <v>0</v>
      </c>
      <c r="T24" s="112">
        <v>0</v>
      </c>
      <c r="U24" s="100">
        <v>0</v>
      </c>
      <c r="V24" s="118">
        <f t="shared" si="5"/>
        <v>431960</v>
      </c>
      <c r="W24" s="113"/>
      <c r="X24" s="103"/>
      <c r="Y24" s="103"/>
      <c r="Z24" s="103"/>
      <c r="AA24" s="103"/>
      <c r="AB24" s="103"/>
      <c r="AC24" s="103"/>
      <c r="AD24" s="103"/>
      <c r="AE24" s="103"/>
      <c r="AF24" s="101">
        <f t="shared" ref="AF24" si="7">SUM(X24:AE24)</f>
        <v>0</v>
      </c>
    </row>
    <row r="25" spans="1:32" s="114" customFormat="1" ht="17.25" x14ac:dyDescent="0.3">
      <c r="A25" s="85" t="s">
        <v>3477</v>
      </c>
      <c r="B25" s="122">
        <v>433878</v>
      </c>
      <c r="C25" s="100">
        <v>24217</v>
      </c>
      <c r="D25" s="100">
        <v>39250</v>
      </c>
      <c r="E25" s="100">
        <v>52450</v>
      </c>
      <c r="F25" s="100">
        <v>12925</v>
      </c>
      <c r="G25" s="100">
        <v>9975</v>
      </c>
      <c r="H25" s="100">
        <v>45930</v>
      </c>
      <c r="I25" s="100">
        <v>12500</v>
      </c>
      <c r="J25" s="100">
        <v>9400</v>
      </c>
      <c r="K25" s="100">
        <v>8500</v>
      </c>
      <c r="L25" s="100">
        <v>9500</v>
      </c>
      <c r="M25" s="112">
        <v>74457</v>
      </c>
      <c r="N25" s="100">
        <v>42000</v>
      </c>
      <c r="O25" s="100">
        <v>7175</v>
      </c>
      <c r="P25" s="100">
        <v>14000</v>
      </c>
      <c r="Q25" s="100">
        <v>10430</v>
      </c>
      <c r="R25" s="100">
        <v>19760</v>
      </c>
      <c r="S25" s="100">
        <v>11802</v>
      </c>
      <c r="T25" s="112">
        <v>15607</v>
      </c>
      <c r="U25" s="100">
        <v>14000</v>
      </c>
      <c r="V25" s="118">
        <f t="shared" si="5"/>
        <v>433878</v>
      </c>
      <c r="W25" s="113"/>
      <c r="X25" s="103"/>
      <c r="Y25" s="103"/>
      <c r="Z25" s="103"/>
      <c r="AA25" s="103"/>
      <c r="AB25" s="103"/>
      <c r="AC25" s="103"/>
      <c r="AD25" s="103"/>
      <c r="AE25" s="103"/>
      <c r="AF25" s="101">
        <f t="shared" si="6"/>
        <v>0</v>
      </c>
    </row>
    <row r="26" spans="1:32" s="114" customFormat="1" ht="17.25" x14ac:dyDescent="0.3">
      <c r="A26" s="115" t="s">
        <v>3143</v>
      </c>
      <c r="B26" s="122">
        <v>125120</v>
      </c>
      <c r="C26" s="100">
        <v>6315</v>
      </c>
      <c r="D26" s="100">
        <v>15500</v>
      </c>
      <c r="E26" s="100">
        <v>2000</v>
      </c>
      <c r="F26" s="100">
        <v>1115</v>
      </c>
      <c r="G26" s="100">
        <v>2000</v>
      </c>
      <c r="H26" s="100">
        <v>1640</v>
      </c>
      <c r="I26" s="100">
        <v>2000</v>
      </c>
      <c r="J26" s="100">
        <v>1100</v>
      </c>
      <c r="K26" s="100">
        <v>2000</v>
      </c>
      <c r="L26" s="100">
        <v>400</v>
      </c>
      <c r="M26" s="112">
        <v>8600</v>
      </c>
      <c r="N26" s="100">
        <v>15300</v>
      </c>
      <c r="O26" s="100">
        <v>2500</v>
      </c>
      <c r="P26" s="100">
        <v>57000</v>
      </c>
      <c r="Q26" s="100">
        <v>200</v>
      </c>
      <c r="R26" s="100">
        <v>2000</v>
      </c>
      <c r="S26" s="100">
        <v>1250</v>
      </c>
      <c r="T26" s="112">
        <v>1800</v>
      </c>
      <c r="U26" s="100">
        <v>2400</v>
      </c>
      <c r="V26" s="118">
        <f t="shared" si="5"/>
        <v>125120</v>
      </c>
      <c r="W26" s="113"/>
      <c r="X26" s="103"/>
      <c r="Y26" s="103"/>
      <c r="Z26" s="103"/>
      <c r="AA26" s="103"/>
      <c r="AB26" s="103"/>
      <c r="AC26" s="103">
        <v>0</v>
      </c>
      <c r="AD26" s="103"/>
      <c r="AE26" s="103"/>
      <c r="AF26" s="101">
        <f t="shared" si="6"/>
        <v>0</v>
      </c>
    </row>
    <row r="27" spans="1:32" s="114" customFormat="1" ht="17.25" x14ac:dyDescent="0.3">
      <c r="A27" s="85" t="s">
        <v>2984</v>
      </c>
      <c r="B27" s="122">
        <v>3361381</v>
      </c>
      <c r="C27" s="100">
        <v>55906.25</v>
      </c>
      <c r="D27" s="100">
        <v>465000</v>
      </c>
      <c r="E27" s="100">
        <v>3150</v>
      </c>
      <c r="F27" s="100">
        <v>8000</v>
      </c>
      <c r="G27" s="100">
        <v>0</v>
      </c>
      <c r="H27" s="100">
        <v>114450</v>
      </c>
      <c r="I27" s="100">
        <v>3600</v>
      </c>
      <c r="J27" s="100">
        <v>55000</v>
      </c>
      <c r="K27" s="100">
        <v>5150</v>
      </c>
      <c r="L27" s="100">
        <v>0</v>
      </c>
      <c r="M27" s="112">
        <v>225592</v>
      </c>
      <c r="N27" s="100">
        <v>15000</v>
      </c>
      <c r="O27" s="100">
        <v>22000</v>
      </c>
      <c r="P27" s="100">
        <v>37105</v>
      </c>
      <c r="Q27" s="100">
        <v>0</v>
      </c>
      <c r="R27" s="100">
        <v>261500</v>
      </c>
      <c r="S27" s="100">
        <v>114480</v>
      </c>
      <c r="T27" s="112">
        <v>1490447.9962834981</v>
      </c>
      <c r="U27" s="100">
        <v>485000</v>
      </c>
      <c r="V27" s="118">
        <f t="shared" si="5"/>
        <v>3361381.2462834981</v>
      </c>
      <c r="W27" s="113"/>
      <c r="X27" s="103"/>
      <c r="Y27" s="103"/>
      <c r="Z27" s="103"/>
      <c r="AA27" s="103"/>
      <c r="AB27" s="103"/>
      <c r="AC27" s="103"/>
      <c r="AD27" s="103"/>
      <c r="AE27" s="103"/>
      <c r="AF27" s="101">
        <f t="shared" ref="AF27:AF29" si="8">SUM(X27:AE27)</f>
        <v>0</v>
      </c>
    </row>
    <row r="28" spans="1:32" s="114" customFormat="1" ht="17.25" x14ac:dyDescent="0.3">
      <c r="A28" s="85" t="s">
        <v>2509</v>
      </c>
      <c r="B28" s="122">
        <v>90000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H28" s="100">
        <v>0</v>
      </c>
      <c r="I28" s="100">
        <v>0</v>
      </c>
      <c r="J28" s="100">
        <v>0</v>
      </c>
      <c r="K28" s="100">
        <v>0</v>
      </c>
      <c r="L28" s="100">
        <v>90000</v>
      </c>
      <c r="M28" s="112">
        <v>0</v>
      </c>
      <c r="N28" s="100">
        <v>0</v>
      </c>
      <c r="O28" s="100">
        <v>0</v>
      </c>
      <c r="P28" s="100">
        <v>0</v>
      </c>
      <c r="Q28" s="100">
        <v>0</v>
      </c>
      <c r="R28" s="100">
        <v>0</v>
      </c>
      <c r="S28" s="100">
        <v>0</v>
      </c>
      <c r="T28" s="100">
        <v>0</v>
      </c>
      <c r="U28" s="100">
        <v>0</v>
      </c>
      <c r="V28" s="118">
        <f t="shared" si="5"/>
        <v>90000</v>
      </c>
      <c r="W28" s="113"/>
      <c r="X28" s="103"/>
      <c r="Y28" s="103"/>
      <c r="Z28" s="103"/>
      <c r="AA28" s="103"/>
      <c r="AB28" s="103"/>
      <c r="AC28" s="103"/>
      <c r="AD28" s="103"/>
      <c r="AE28" s="103"/>
      <c r="AF28" s="101">
        <f t="shared" si="8"/>
        <v>0</v>
      </c>
    </row>
    <row r="29" spans="1:32" ht="15.75" x14ac:dyDescent="0.25">
      <c r="A29" s="115" t="s">
        <v>347</v>
      </c>
      <c r="B29" s="122">
        <v>151400</v>
      </c>
      <c r="C29" s="100">
        <v>140180</v>
      </c>
      <c r="D29" s="100">
        <v>0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12">
        <v>11220</v>
      </c>
      <c r="N29" s="100">
        <v>0</v>
      </c>
      <c r="O29" s="100">
        <v>0</v>
      </c>
      <c r="P29" s="100">
        <v>0</v>
      </c>
      <c r="Q29" s="100">
        <v>0</v>
      </c>
      <c r="R29" s="100">
        <v>0</v>
      </c>
      <c r="S29" s="100">
        <v>0</v>
      </c>
      <c r="T29" s="100">
        <v>0</v>
      </c>
      <c r="U29" s="100">
        <v>0</v>
      </c>
      <c r="V29" s="118">
        <f t="shared" si="5"/>
        <v>151400</v>
      </c>
      <c r="W29" s="102"/>
      <c r="X29" s="101"/>
      <c r="Y29" s="101"/>
      <c r="Z29" s="101"/>
      <c r="AA29" s="101"/>
      <c r="AB29" s="103"/>
      <c r="AC29" s="101">
        <v>0</v>
      </c>
      <c r="AD29" s="101"/>
      <c r="AE29" s="101"/>
      <c r="AF29" s="101">
        <f t="shared" si="8"/>
        <v>0</v>
      </c>
    </row>
    <row r="30" spans="1:32" ht="15.75" x14ac:dyDescent="0.25">
      <c r="A30" s="115" t="s">
        <v>3434</v>
      </c>
      <c r="B30" s="122">
        <v>120000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12"/>
      <c r="N30" s="100"/>
      <c r="O30" s="100"/>
      <c r="P30" s="100"/>
      <c r="Q30" s="100"/>
      <c r="R30" s="100">
        <v>120000</v>
      </c>
      <c r="S30" s="100"/>
      <c r="T30" s="100"/>
      <c r="U30" s="100"/>
      <c r="V30" s="118">
        <f t="shared" si="5"/>
        <v>120000</v>
      </c>
      <c r="W30" s="102"/>
      <c r="X30" s="101"/>
      <c r="Y30" s="101"/>
      <c r="Z30" s="101"/>
      <c r="AA30" s="101"/>
      <c r="AB30" s="103"/>
      <c r="AC30" s="101"/>
      <c r="AD30" s="101"/>
      <c r="AE30" s="101"/>
      <c r="AF30" s="101"/>
    </row>
    <row r="31" spans="1:32" ht="15.75" x14ac:dyDescent="0.25">
      <c r="A31" s="115" t="s">
        <v>3478</v>
      </c>
      <c r="B31" s="122">
        <v>49428.34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12">
        <v>17095</v>
      </c>
      <c r="N31" s="100"/>
      <c r="O31" s="100"/>
      <c r="P31" s="100">
        <v>32333</v>
      </c>
      <c r="Q31" s="100"/>
      <c r="R31" s="100"/>
      <c r="S31" s="100"/>
      <c r="T31" s="100"/>
      <c r="U31" s="100"/>
      <c r="V31" s="118">
        <f t="shared" si="5"/>
        <v>49428</v>
      </c>
      <c r="W31" s="102"/>
      <c r="X31" s="101"/>
      <c r="Y31" s="101"/>
      <c r="Z31" s="101"/>
      <c r="AA31" s="101"/>
      <c r="AB31" s="103"/>
      <c r="AC31" s="101"/>
      <c r="AD31" s="101"/>
      <c r="AE31" s="101"/>
      <c r="AF31" s="101"/>
    </row>
    <row r="32" spans="1:32" ht="15.75" x14ac:dyDescent="0.25">
      <c r="A32" s="85" t="s">
        <v>23</v>
      </c>
      <c r="B32" s="122">
        <v>0</v>
      </c>
      <c r="C32" s="124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0">
        <v>0</v>
      </c>
      <c r="Q32" s="105">
        <v>0</v>
      </c>
      <c r="R32" s="105">
        <v>0</v>
      </c>
      <c r="S32" s="105">
        <v>0</v>
      </c>
      <c r="T32" s="105">
        <v>0</v>
      </c>
      <c r="U32" s="105">
        <v>0</v>
      </c>
      <c r="V32" s="118">
        <f t="shared" si="5"/>
        <v>0</v>
      </c>
      <c r="W32" s="102"/>
      <c r="X32" s="101"/>
      <c r="Y32" s="101"/>
      <c r="Z32" s="101"/>
      <c r="AA32" s="101"/>
      <c r="AB32" s="103"/>
      <c r="AC32" s="101">
        <v>0</v>
      </c>
      <c r="AD32" s="101"/>
      <c r="AE32" s="101"/>
      <c r="AF32" s="101">
        <f t="shared" si="6"/>
        <v>0</v>
      </c>
    </row>
    <row r="33" spans="1:32" s="114" customFormat="1" ht="17.25" x14ac:dyDescent="0.3">
      <c r="A33" s="85" t="s">
        <v>3479</v>
      </c>
      <c r="B33" s="108">
        <f>SUM(B22:B32)</f>
        <v>18527463.539999995</v>
      </c>
      <c r="C33" s="107">
        <f t="shared" ref="C33:V33" si="9">SUM(C22:C32)</f>
        <v>1236386.1000000001</v>
      </c>
      <c r="D33" s="107">
        <f t="shared" si="9"/>
        <v>1243344.7999999998</v>
      </c>
      <c r="E33" s="108">
        <f t="shared" si="9"/>
        <v>847149.2</v>
      </c>
      <c r="F33" s="108">
        <f t="shared" si="9"/>
        <v>409947.64999999997</v>
      </c>
      <c r="G33" s="108">
        <f t="shared" si="9"/>
        <v>332726.05</v>
      </c>
      <c r="H33" s="108">
        <f>SUM(H22:H32)</f>
        <v>969553.14999999991</v>
      </c>
      <c r="I33" s="108">
        <f t="shared" si="9"/>
        <v>194437.25</v>
      </c>
      <c r="J33" s="108">
        <f t="shared" si="9"/>
        <v>582333.05000000005</v>
      </c>
      <c r="K33" s="108">
        <f t="shared" si="9"/>
        <v>461662.44999999995</v>
      </c>
      <c r="L33" s="108">
        <f t="shared" si="9"/>
        <v>760021.04999999993</v>
      </c>
      <c r="M33" s="108">
        <f t="shared" si="9"/>
        <v>2112581.4</v>
      </c>
      <c r="N33" s="108">
        <f t="shared" si="9"/>
        <v>78736.05</v>
      </c>
      <c r="O33" s="108">
        <f t="shared" si="9"/>
        <v>887581.6</v>
      </c>
      <c r="P33" s="108">
        <f t="shared" si="9"/>
        <v>1075185.25</v>
      </c>
      <c r="Q33" s="108">
        <f t="shared" si="9"/>
        <v>469462.25</v>
      </c>
      <c r="R33" s="108">
        <f t="shared" si="9"/>
        <v>711700.1</v>
      </c>
      <c r="S33" s="108">
        <f t="shared" si="9"/>
        <v>803563.9</v>
      </c>
      <c r="T33" s="108">
        <f t="shared" si="9"/>
        <v>3409273.5962834982</v>
      </c>
      <c r="U33" s="108">
        <f t="shared" si="9"/>
        <v>1941818.5499999998</v>
      </c>
      <c r="V33" s="108">
        <f t="shared" si="9"/>
        <v>18527463.446283497</v>
      </c>
      <c r="W33" s="113"/>
      <c r="X33" s="107">
        <f t="shared" ref="X33:AF33" si="10">SUM(X22:X32)</f>
        <v>0</v>
      </c>
      <c r="Y33" s="108">
        <f t="shared" si="10"/>
        <v>0</v>
      </c>
      <c r="Z33" s="108">
        <f t="shared" si="10"/>
        <v>0</v>
      </c>
      <c r="AA33" s="108">
        <f t="shared" si="10"/>
        <v>0</v>
      </c>
      <c r="AB33" s="108">
        <f t="shared" si="10"/>
        <v>0</v>
      </c>
      <c r="AC33" s="108">
        <f t="shared" si="10"/>
        <v>0</v>
      </c>
      <c r="AD33" s="108">
        <f t="shared" si="10"/>
        <v>0</v>
      </c>
      <c r="AE33" s="108">
        <f t="shared" si="10"/>
        <v>0</v>
      </c>
      <c r="AF33" s="108">
        <f t="shared" si="10"/>
        <v>0</v>
      </c>
    </row>
    <row r="34" spans="1:32" ht="15.75" x14ac:dyDescent="0.25">
      <c r="A34" s="99"/>
      <c r="B34" s="99"/>
      <c r="C34" s="125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102"/>
      <c r="X34" s="99"/>
      <c r="Y34" s="99"/>
      <c r="Z34" s="99"/>
      <c r="AA34" s="99"/>
      <c r="AB34" s="99"/>
      <c r="AC34" s="99"/>
      <c r="AD34" s="99"/>
      <c r="AE34" s="99"/>
      <c r="AF34" s="99"/>
    </row>
    <row r="35" spans="1:32" ht="15.75" x14ac:dyDescent="0.25">
      <c r="A35" s="85" t="s">
        <v>3480</v>
      </c>
      <c r="B35" s="108">
        <f>+B19-B33</f>
        <v>276730.61000000313</v>
      </c>
      <c r="C35" s="107">
        <f t="shared" ref="C35:U35" si="11">+C19-C33</f>
        <v>621157.89999999991</v>
      </c>
      <c r="D35" s="107">
        <f t="shared" si="11"/>
        <v>-1225344.7999999998</v>
      </c>
      <c r="E35" s="108">
        <f t="shared" si="11"/>
        <v>-601129.19999999995</v>
      </c>
      <c r="F35" s="108">
        <f t="shared" si="11"/>
        <v>2873540.35</v>
      </c>
      <c r="G35" s="108">
        <f t="shared" si="11"/>
        <v>-332726.05</v>
      </c>
      <c r="H35" s="108">
        <f>+H19-H33</f>
        <v>404774.30000000005</v>
      </c>
      <c r="I35" s="108">
        <f t="shared" si="11"/>
        <v>-194437.25</v>
      </c>
      <c r="J35" s="108">
        <f t="shared" si="11"/>
        <v>-582333.05000000005</v>
      </c>
      <c r="K35" s="108">
        <f t="shared" si="11"/>
        <v>-461662.44999999995</v>
      </c>
      <c r="L35" s="108">
        <f t="shared" si="11"/>
        <v>-760021.04999999993</v>
      </c>
      <c r="M35" s="108">
        <f t="shared" si="11"/>
        <v>375067.60000000009</v>
      </c>
      <c r="N35" s="108">
        <f t="shared" si="11"/>
        <v>-78736.05</v>
      </c>
      <c r="O35" s="108">
        <f t="shared" si="11"/>
        <v>2142418.4</v>
      </c>
      <c r="P35" s="108">
        <f t="shared" si="11"/>
        <v>-1075185.25</v>
      </c>
      <c r="Q35" s="108">
        <f t="shared" si="11"/>
        <v>-469462.25</v>
      </c>
      <c r="R35" s="108">
        <f t="shared" si="11"/>
        <v>-561700.1</v>
      </c>
      <c r="S35" s="108">
        <f t="shared" si="11"/>
        <v>932126.1</v>
      </c>
      <c r="T35" s="108">
        <f t="shared" si="11"/>
        <v>1212202.103716501</v>
      </c>
      <c r="U35" s="108">
        <f t="shared" si="11"/>
        <v>-1941818.5499999998</v>
      </c>
      <c r="V35" s="108">
        <f>+V19-V33</f>
        <v>276730.70371650159</v>
      </c>
      <c r="W35" s="102"/>
      <c r="X35" s="107">
        <f t="shared" ref="X35:AF35" si="12">+X19-X33</f>
        <v>0</v>
      </c>
      <c r="Y35" s="108">
        <f t="shared" si="12"/>
        <v>0</v>
      </c>
      <c r="Z35" s="108">
        <f t="shared" si="12"/>
        <v>0</v>
      </c>
      <c r="AA35" s="108">
        <f t="shared" si="12"/>
        <v>0</v>
      </c>
      <c r="AB35" s="108">
        <f t="shared" si="12"/>
        <v>0</v>
      </c>
      <c r="AC35" s="108">
        <f t="shared" si="12"/>
        <v>0</v>
      </c>
      <c r="AD35" s="108">
        <f t="shared" si="12"/>
        <v>0</v>
      </c>
      <c r="AE35" s="108">
        <f t="shared" si="12"/>
        <v>0</v>
      </c>
      <c r="AF35" s="108">
        <f t="shared" si="12"/>
        <v>0</v>
      </c>
    </row>
    <row r="36" spans="1:32" ht="15.75" x14ac:dyDescent="0.25">
      <c r="A36" s="99"/>
    </row>
    <row r="37" spans="1:32" ht="15.75" hidden="1" x14ac:dyDescent="0.25">
      <c r="A37" s="99" t="s">
        <v>3481</v>
      </c>
      <c r="C37">
        <v>1206005</v>
      </c>
      <c r="D37">
        <v>875438</v>
      </c>
      <c r="E37">
        <v>881375</v>
      </c>
      <c r="F37">
        <v>597119</v>
      </c>
      <c r="G37">
        <v>375856</v>
      </c>
      <c r="H37">
        <v>1069063</v>
      </c>
      <c r="J37">
        <v>289360</v>
      </c>
      <c r="K37">
        <v>501436</v>
      </c>
      <c r="L37">
        <v>777371</v>
      </c>
      <c r="M37">
        <v>2192136</v>
      </c>
      <c r="N37">
        <v>80757</v>
      </c>
      <c r="O37">
        <v>1112200</v>
      </c>
      <c r="P37">
        <v>972839</v>
      </c>
      <c r="Q37">
        <v>309745</v>
      </c>
      <c r="R37">
        <v>270188</v>
      </c>
      <c r="S37">
        <v>803787</v>
      </c>
      <c r="T37">
        <v>2458621</v>
      </c>
      <c r="U37">
        <v>1963744</v>
      </c>
      <c r="V37" s="116">
        <f>SUM(C37:U37)</f>
        <v>16737040</v>
      </c>
    </row>
    <row r="38" spans="1:32" hidden="1" x14ac:dyDescent="0.25"/>
    <row r="39" spans="1:32" hidden="1" x14ac:dyDescent="0.25">
      <c r="A39" t="s">
        <v>3482</v>
      </c>
      <c r="C39" s="116">
        <f>C33-C37</f>
        <v>30381.100000000093</v>
      </c>
      <c r="D39" s="116">
        <f t="shared" ref="D39:V39" si="13">D33-D37</f>
        <v>367906.79999999981</v>
      </c>
      <c r="E39" s="116">
        <f t="shared" si="13"/>
        <v>-34225.800000000047</v>
      </c>
      <c r="F39" s="116">
        <f t="shared" si="13"/>
        <v>-187171.35000000003</v>
      </c>
      <c r="G39" s="116">
        <f t="shared" si="13"/>
        <v>-43129.950000000012</v>
      </c>
      <c r="H39" s="116">
        <f t="shared" si="13"/>
        <v>-99509.850000000093</v>
      </c>
      <c r="I39" s="116">
        <f t="shared" si="13"/>
        <v>194437.25</v>
      </c>
      <c r="J39" s="116">
        <f t="shared" si="13"/>
        <v>292973.05000000005</v>
      </c>
      <c r="K39" s="116">
        <f t="shared" si="13"/>
        <v>-39773.550000000047</v>
      </c>
      <c r="L39" s="116">
        <f t="shared" si="13"/>
        <v>-17349.95000000007</v>
      </c>
      <c r="M39" s="116">
        <f t="shared" si="13"/>
        <v>-79554.600000000093</v>
      </c>
      <c r="N39" s="116">
        <f t="shared" si="13"/>
        <v>-2020.9499999999971</v>
      </c>
      <c r="O39" s="116">
        <f t="shared" si="13"/>
        <v>-224618.40000000002</v>
      </c>
      <c r="P39" s="116">
        <f t="shared" si="13"/>
        <v>102346.25</v>
      </c>
      <c r="Q39" s="116">
        <f t="shared" si="13"/>
        <v>159717.25</v>
      </c>
      <c r="R39" s="116">
        <f t="shared" si="13"/>
        <v>441512.1</v>
      </c>
      <c r="S39" s="116">
        <f t="shared" si="13"/>
        <v>-223.09999999997672</v>
      </c>
      <c r="T39" s="116">
        <f t="shared" si="13"/>
        <v>950652.59628349822</v>
      </c>
      <c r="U39" s="116">
        <f t="shared" si="13"/>
        <v>-21925.450000000186</v>
      </c>
      <c r="V39" s="116">
        <f t="shared" si="13"/>
        <v>1790423.4462834969</v>
      </c>
    </row>
    <row r="40" spans="1:32" hidden="1" x14ac:dyDescent="0.25"/>
    <row r="1033" spans="5:5" x14ac:dyDescent="0.25">
      <c r="E1033" t="s">
        <v>3483</v>
      </c>
    </row>
    <row r="1034" spans="5:5" x14ac:dyDescent="0.25">
      <c r="E1034" t="s">
        <v>3484</v>
      </c>
    </row>
  </sheetData>
  <mergeCells count="1">
    <mergeCell ref="A2:B2"/>
  </mergeCells>
  <pageMargins left="0.7" right="0.7" top="0.75" bottom="0.75" header="0.3" footer="0.3"/>
  <pageSetup orientation="portrait" r:id="rId1"/>
  <ignoredErrors>
    <ignoredError sqref="V6:V18 V22:V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autoPageBreaks="0"/>
  </sheetPr>
  <dimension ref="A1:Y3306"/>
  <sheetViews>
    <sheetView showGridLines="0" workbookViewId="0">
      <selection activeCell="G34" sqref="G34"/>
    </sheetView>
  </sheetViews>
  <sheetFormatPr defaultRowHeight="12.75" customHeight="1" x14ac:dyDescent="0.25"/>
  <cols>
    <col min="1" max="1" width="17" style="56" customWidth="1"/>
    <col min="2" max="2" width="1.5703125" style="56" customWidth="1"/>
    <col min="3" max="3" width="8.28515625" style="56" customWidth="1"/>
    <col min="4" max="4" width="1.42578125" style="56" customWidth="1"/>
    <col min="5" max="5" width="3.85546875" style="56" customWidth="1"/>
    <col min="6" max="6" width="1" style="56" customWidth="1"/>
    <col min="7" max="7" width="9.140625" style="56" customWidth="1"/>
    <col min="8" max="8" width="1.140625" style="56" customWidth="1"/>
    <col min="9" max="9" width="10.28515625" style="56" customWidth="1"/>
    <col min="10" max="10" width="1" style="56" customWidth="1"/>
    <col min="11" max="11" width="11.5703125" style="56" customWidth="1"/>
    <col min="12" max="12" width="1" style="56" customWidth="1"/>
    <col min="13" max="13" width="3.140625" style="56" customWidth="1"/>
    <col min="14" max="14" width="7.5703125" style="56" customWidth="1"/>
    <col min="15" max="15" width="1" style="56" customWidth="1"/>
    <col min="16" max="16" width="10.7109375" style="56" customWidth="1"/>
    <col min="17" max="17" width="1" style="56" customWidth="1"/>
    <col min="18" max="18" width="10.5703125" style="56" customWidth="1"/>
    <col min="19" max="19" width="1.42578125" style="56" customWidth="1"/>
    <col min="20" max="20" width="9.7109375" style="56" customWidth="1"/>
    <col min="21" max="21" width="11.5703125" style="56" customWidth="1"/>
    <col min="22" max="22" width="10.42578125" style="56" customWidth="1"/>
    <col min="23" max="23" width="1.5703125" style="56" customWidth="1"/>
    <col min="24" max="24" width="10.5703125" style="56" customWidth="1"/>
    <col min="25" max="25" width="5" style="56" customWidth="1"/>
    <col min="26" max="256" width="6.85546875" style="56" customWidth="1"/>
    <col min="257" max="257" width="17" style="56" customWidth="1"/>
    <col min="258" max="258" width="1.5703125" style="56" customWidth="1"/>
    <col min="259" max="259" width="8.28515625" style="56" customWidth="1"/>
    <col min="260" max="260" width="1.42578125" style="56" customWidth="1"/>
    <col min="261" max="261" width="3.85546875" style="56" customWidth="1"/>
    <col min="262" max="262" width="1" style="56" customWidth="1"/>
    <col min="263" max="263" width="9.140625" style="56" customWidth="1"/>
    <col min="264" max="264" width="1.140625" style="56" customWidth="1"/>
    <col min="265" max="265" width="10.28515625" style="56" customWidth="1"/>
    <col min="266" max="266" width="1" style="56" customWidth="1"/>
    <col min="267" max="267" width="11.5703125" style="56" customWidth="1"/>
    <col min="268" max="268" width="1" style="56" customWidth="1"/>
    <col min="269" max="269" width="3.140625" style="56" customWidth="1"/>
    <col min="270" max="270" width="7.5703125" style="56" customWidth="1"/>
    <col min="271" max="271" width="1" style="56" customWidth="1"/>
    <col min="272" max="272" width="10.7109375" style="56" customWidth="1"/>
    <col min="273" max="273" width="1" style="56" customWidth="1"/>
    <col min="274" max="274" width="10.5703125" style="56" customWidth="1"/>
    <col min="275" max="275" width="1.42578125" style="56" customWidth="1"/>
    <col min="276" max="276" width="9.7109375" style="56" customWidth="1"/>
    <col min="277" max="277" width="11.5703125" style="56" customWidth="1"/>
    <col min="278" max="278" width="10.42578125" style="56" customWidth="1"/>
    <col min="279" max="279" width="1.5703125" style="56" customWidth="1"/>
    <col min="280" max="280" width="10.5703125" style="56" customWidth="1"/>
    <col min="281" max="281" width="5" style="56" customWidth="1"/>
    <col min="282" max="512" width="6.85546875" style="56" customWidth="1"/>
    <col min="513" max="513" width="17" style="56" customWidth="1"/>
    <col min="514" max="514" width="1.5703125" style="56" customWidth="1"/>
    <col min="515" max="515" width="8.28515625" style="56" customWidth="1"/>
    <col min="516" max="516" width="1.42578125" style="56" customWidth="1"/>
    <col min="517" max="517" width="3.85546875" style="56" customWidth="1"/>
    <col min="518" max="518" width="1" style="56" customWidth="1"/>
    <col min="519" max="519" width="9.140625" style="56" customWidth="1"/>
    <col min="520" max="520" width="1.140625" style="56" customWidth="1"/>
    <col min="521" max="521" width="10.28515625" style="56" customWidth="1"/>
    <col min="522" max="522" width="1" style="56" customWidth="1"/>
    <col min="523" max="523" width="11.5703125" style="56" customWidth="1"/>
    <col min="524" max="524" width="1" style="56" customWidth="1"/>
    <col min="525" max="525" width="3.140625" style="56" customWidth="1"/>
    <col min="526" max="526" width="7.5703125" style="56" customWidth="1"/>
    <col min="527" max="527" width="1" style="56" customWidth="1"/>
    <col min="528" max="528" width="10.7109375" style="56" customWidth="1"/>
    <col min="529" max="529" width="1" style="56" customWidth="1"/>
    <col min="530" max="530" width="10.5703125" style="56" customWidth="1"/>
    <col min="531" max="531" width="1.42578125" style="56" customWidth="1"/>
    <col min="532" max="532" width="9.7109375" style="56" customWidth="1"/>
    <col min="533" max="533" width="11.5703125" style="56" customWidth="1"/>
    <col min="534" max="534" width="10.42578125" style="56" customWidth="1"/>
    <col min="535" max="535" width="1.5703125" style="56" customWidth="1"/>
    <col min="536" max="536" width="10.5703125" style="56" customWidth="1"/>
    <col min="537" max="537" width="5" style="56" customWidth="1"/>
    <col min="538" max="768" width="6.85546875" style="56" customWidth="1"/>
    <col min="769" max="769" width="17" style="56" customWidth="1"/>
    <col min="770" max="770" width="1.5703125" style="56" customWidth="1"/>
    <col min="771" max="771" width="8.28515625" style="56" customWidth="1"/>
    <col min="772" max="772" width="1.42578125" style="56" customWidth="1"/>
    <col min="773" max="773" width="3.85546875" style="56" customWidth="1"/>
    <col min="774" max="774" width="1" style="56" customWidth="1"/>
    <col min="775" max="775" width="9.140625" style="56" customWidth="1"/>
    <col min="776" max="776" width="1.140625" style="56" customWidth="1"/>
    <col min="777" max="777" width="10.28515625" style="56" customWidth="1"/>
    <col min="778" max="778" width="1" style="56" customWidth="1"/>
    <col min="779" max="779" width="11.5703125" style="56" customWidth="1"/>
    <col min="780" max="780" width="1" style="56" customWidth="1"/>
    <col min="781" max="781" width="3.140625" style="56" customWidth="1"/>
    <col min="782" max="782" width="7.5703125" style="56" customWidth="1"/>
    <col min="783" max="783" width="1" style="56" customWidth="1"/>
    <col min="784" max="784" width="10.7109375" style="56" customWidth="1"/>
    <col min="785" max="785" width="1" style="56" customWidth="1"/>
    <col min="786" max="786" width="10.5703125" style="56" customWidth="1"/>
    <col min="787" max="787" width="1.42578125" style="56" customWidth="1"/>
    <col min="788" max="788" width="9.7109375" style="56" customWidth="1"/>
    <col min="789" max="789" width="11.5703125" style="56" customWidth="1"/>
    <col min="790" max="790" width="10.42578125" style="56" customWidth="1"/>
    <col min="791" max="791" width="1.5703125" style="56" customWidth="1"/>
    <col min="792" max="792" width="10.5703125" style="56" customWidth="1"/>
    <col min="793" max="793" width="5" style="56" customWidth="1"/>
    <col min="794" max="1024" width="6.85546875" style="56" customWidth="1"/>
    <col min="1025" max="1025" width="17" style="56" customWidth="1"/>
    <col min="1026" max="1026" width="1.5703125" style="56" customWidth="1"/>
    <col min="1027" max="1027" width="8.28515625" style="56" customWidth="1"/>
    <col min="1028" max="1028" width="1.42578125" style="56" customWidth="1"/>
    <col min="1029" max="1029" width="3.85546875" style="56" customWidth="1"/>
    <col min="1030" max="1030" width="1" style="56" customWidth="1"/>
    <col min="1031" max="1031" width="9.140625" style="56" customWidth="1"/>
    <col min="1032" max="1032" width="1.140625" style="56" customWidth="1"/>
    <col min="1033" max="1033" width="10.28515625" style="56" customWidth="1"/>
    <col min="1034" max="1034" width="1" style="56" customWidth="1"/>
    <col min="1035" max="1035" width="11.5703125" style="56" customWidth="1"/>
    <col min="1036" max="1036" width="1" style="56" customWidth="1"/>
    <col min="1037" max="1037" width="3.140625" style="56" customWidth="1"/>
    <col min="1038" max="1038" width="7.5703125" style="56" customWidth="1"/>
    <col min="1039" max="1039" width="1" style="56" customWidth="1"/>
    <col min="1040" max="1040" width="10.7109375" style="56" customWidth="1"/>
    <col min="1041" max="1041" width="1" style="56" customWidth="1"/>
    <col min="1042" max="1042" width="10.5703125" style="56" customWidth="1"/>
    <col min="1043" max="1043" width="1.42578125" style="56" customWidth="1"/>
    <col min="1044" max="1044" width="9.7109375" style="56" customWidth="1"/>
    <col min="1045" max="1045" width="11.5703125" style="56" customWidth="1"/>
    <col min="1046" max="1046" width="10.42578125" style="56" customWidth="1"/>
    <col min="1047" max="1047" width="1.5703125" style="56" customWidth="1"/>
    <col min="1048" max="1048" width="10.5703125" style="56" customWidth="1"/>
    <col min="1049" max="1049" width="5" style="56" customWidth="1"/>
    <col min="1050" max="1280" width="6.85546875" style="56" customWidth="1"/>
    <col min="1281" max="1281" width="17" style="56" customWidth="1"/>
    <col min="1282" max="1282" width="1.5703125" style="56" customWidth="1"/>
    <col min="1283" max="1283" width="8.28515625" style="56" customWidth="1"/>
    <col min="1284" max="1284" width="1.42578125" style="56" customWidth="1"/>
    <col min="1285" max="1285" width="3.85546875" style="56" customWidth="1"/>
    <col min="1286" max="1286" width="1" style="56" customWidth="1"/>
    <col min="1287" max="1287" width="9.140625" style="56" customWidth="1"/>
    <col min="1288" max="1288" width="1.140625" style="56" customWidth="1"/>
    <col min="1289" max="1289" width="10.28515625" style="56" customWidth="1"/>
    <col min="1290" max="1290" width="1" style="56" customWidth="1"/>
    <col min="1291" max="1291" width="11.5703125" style="56" customWidth="1"/>
    <col min="1292" max="1292" width="1" style="56" customWidth="1"/>
    <col min="1293" max="1293" width="3.140625" style="56" customWidth="1"/>
    <col min="1294" max="1294" width="7.5703125" style="56" customWidth="1"/>
    <col min="1295" max="1295" width="1" style="56" customWidth="1"/>
    <col min="1296" max="1296" width="10.7109375" style="56" customWidth="1"/>
    <col min="1297" max="1297" width="1" style="56" customWidth="1"/>
    <col min="1298" max="1298" width="10.5703125" style="56" customWidth="1"/>
    <col min="1299" max="1299" width="1.42578125" style="56" customWidth="1"/>
    <col min="1300" max="1300" width="9.7109375" style="56" customWidth="1"/>
    <col min="1301" max="1301" width="11.5703125" style="56" customWidth="1"/>
    <col min="1302" max="1302" width="10.42578125" style="56" customWidth="1"/>
    <col min="1303" max="1303" width="1.5703125" style="56" customWidth="1"/>
    <col min="1304" max="1304" width="10.5703125" style="56" customWidth="1"/>
    <col min="1305" max="1305" width="5" style="56" customWidth="1"/>
    <col min="1306" max="1536" width="6.85546875" style="56" customWidth="1"/>
    <col min="1537" max="1537" width="17" style="56" customWidth="1"/>
    <col min="1538" max="1538" width="1.5703125" style="56" customWidth="1"/>
    <col min="1539" max="1539" width="8.28515625" style="56" customWidth="1"/>
    <col min="1540" max="1540" width="1.42578125" style="56" customWidth="1"/>
    <col min="1541" max="1541" width="3.85546875" style="56" customWidth="1"/>
    <col min="1542" max="1542" width="1" style="56" customWidth="1"/>
    <col min="1543" max="1543" width="9.140625" style="56" customWidth="1"/>
    <col min="1544" max="1544" width="1.140625" style="56" customWidth="1"/>
    <col min="1545" max="1545" width="10.28515625" style="56" customWidth="1"/>
    <col min="1546" max="1546" width="1" style="56" customWidth="1"/>
    <col min="1547" max="1547" width="11.5703125" style="56" customWidth="1"/>
    <col min="1548" max="1548" width="1" style="56" customWidth="1"/>
    <col min="1549" max="1549" width="3.140625" style="56" customWidth="1"/>
    <col min="1550" max="1550" width="7.5703125" style="56" customWidth="1"/>
    <col min="1551" max="1551" width="1" style="56" customWidth="1"/>
    <col min="1552" max="1552" width="10.7109375" style="56" customWidth="1"/>
    <col min="1553" max="1553" width="1" style="56" customWidth="1"/>
    <col min="1554" max="1554" width="10.5703125" style="56" customWidth="1"/>
    <col min="1555" max="1555" width="1.42578125" style="56" customWidth="1"/>
    <col min="1556" max="1556" width="9.7109375" style="56" customWidth="1"/>
    <col min="1557" max="1557" width="11.5703125" style="56" customWidth="1"/>
    <col min="1558" max="1558" width="10.42578125" style="56" customWidth="1"/>
    <col min="1559" max="1559" width="1.5703125" style="56" customWidth="1"/>
    <col min="1560" max="1560" width="10.5703125" style="56" customWidth="1"/>
    <col min="1561" max="1561" width="5" style="56" customWidth="1"/>
    <col min="1562" max="1792" width="6.85546875" style="56" customWidth="1"/>
    <col min="1793" max="1793" width="17" style="56" customWidth="1"/>
    <col min="1794" max="1794" width="1.5703125" style="56" customWidth="1"/>
    <col min="1795" max="1795" width="8.28515625" style="56" customWidth="1"/>
    <col min="1796" max="1796" width="1.42578125" style="56" customWidth="1"/>
    <col min="1797" max="1797" width="3.85546875" style="56" customWidth="1"/>
    <col min="1798" max="1798" width="1" style="56" customWidth="1"/>
    <col min="1799" max="1799" width="9.140625" style="56" customWidth="1"/>
    <col min="1800" max="1800" width="1.140625" style="56" customWidth="1"/>
    <col min="1801" max="1801" width="10.28515625" style="56" customWidth="1"/>
    <col min="1802" max="1802" width="1" style="56" customWidth="1"/>
    <col min="1803" max="1803" width="11.5703125" style="56" customWidth="1"/>
    <col min="1804" max="1804" width="1" style="56" customWidth="1"/>
    <col min="1805" max="1805" width="3.140625" style="56" customWidth="1"/>
    <col min="1806" max="1806" width="7.5703125" style="56" customWidth="1"/>
    <col min="1807" max="1807" width="1" style="56" customWidth="1"/>
    <col min="1808" max="1808" width="10.7109375" style="56" customWidth="1"/>
    <col min="1809" max="1809" width="1" style="56" customWidth="1"/>
    <col min="1810" max="1810" width="10.5703125" style="56" customWidth="1"/>
    <col min="1811" max="1811" width="1.42578125" style="56" customWidth="1"/>
    <col min="1812" max="1812" width="9.7109375" style="56" customWidth="1"/>
    <col min="1813" max="1813" width="11.5703125" style="56" customWidth="1"/>
    <col min="1814" max="1814" width="10.42578125" style="56" customWidth="1"/>
    <col min="1815" max="1815" width="1.5703125" style="56" customWidth="1"/>
    <col min="1816" max="1816" width="10.5703125" style="56" customWidth="1"/>
    <col min="1817" max="1817" width="5" style="56" customWidth="1"/>
    <col min="1818" max="2048" width="6.85546875" style="56" customWidth="1"/>
    <col min="2049" max="2049" width="17" style="56" customWidth="1"/>
    <col min="2050" max="2050" width="1.5703125" style="56" customWidth="1"/>
    <col min="2051" max="2051" width="8.28515625" style="56" customWidth="1"/>
    <col min="2052" max="2052" width="1.42578125" style="56" customWidth="1"/>
    <col min="2053" max="2053" width="3.85546875" style="56" customWidth="1"/>
    <col min="2054" max="2054" width="1" style="56" customWidth="1"/>
    <col min="2055" max="2055" width="9.140625" style="56" customWidth="1"/>
    <col min="2056" max="2056" width="1.140625" style="56" customWidth="1"/>
    <col min="2057" max="2057" width="10.28515625" style="56" customWidth="1"/>
    <col min="2058" max="2058" width="1" style="56" customWidth="1"/>
    <col min="2059" max="2059" width="11.5703125" style="56" customWidth="1"/>
    <col min="2060" max="2060" width="1" style="56" customWidth="1"/>
    <col min="2061" max="2061" width="3.140625" style="56" customWidth="1"/>
    <col min="2062" max="2062" width="7.5703125" style="56" customWidth="1"/>
    <col min="2063" max="2063" width="1" style="56" customWidth="1"/>
    <col min="2064" max="2064" width="10.7109375" style="56" customWidth="1"/>
    <col min="2065" max="2065" width="1" style="56" customWidth="1"/>
    <col min="2066" max="2066" width="10.5703125" style="56" customWidth="1"/>
    <col min="2067" max="2067" width="1.42578125" style="56" customWidth="1"/>
    <col min="2068" max="2068" width="9.7109375" style="56" customWidth="1"/>
    <col min="2069" max="2069" width="11.5703125" style="56" customWidth="1"/>
    <col min="2070" max="2070" width="10.42578125" style="56" customWidth="1"/>
    <col min="2071" max="2071" width="1.5703125" style="56" customWidth="1"/>
    <col min="2072" max="2072" width="10.5703125" style="56" customWidth="1"/>
    <col min="2073" max="2073" width="5" style="56" customWidth="1"/>
    <col min="2074" max="2304" width="6.85546875" style="56" customWidth="1"/>
    <col min="2305" max="2305" width="17" style="56" customWidth="1"/>
    <col min="2306" max="2306" width="1.5703125" style="56" customWidth="1"/>
    <col min="2307" max="2307" width="8.28515625" style="56" customWidth="1"/>
    <col min="2308" max="2308" width="1.42578125" style="56" customWidth="1"/>
    <col min="2309" max="2309" width="3.85546875" style="56" customWidth="1"/>
    <col min="2310" max="2310" width="1" style="56" customWidth="1"/>
    <col min="2311" max="2311" width="9.140625" style="56" customWidth="1"/>
    <col min="2312" max="2312" width="1.140625" style="56" customWidth="1"/>
    <col min="2313" max="2313" width="10.28515625" style="56" customWidth="1"/>
    <col min="2314" max="2314" width="1" style="56" customWidth="1"/>
    <col min="2315" max="2315" width="11.5703125" style="56" customWidth="1"/>
    <col min="2316" max="2316" width="1" style="56" customWidth="1"/>
    <col min="2317" max="2317" width="3.140625" style="56" customWidth="1"/>
    <col min="2318" max="2318" width="7.5703125" style="56" customWidth="1"/>
    <col min="2319" max="2319" width="1" style="56" customWidth="1"/>
    <col min="2320" max="2320" width="10.7109375" style="56" customWidth="1"/>
    <col min="2321" max="2321" width="1" style="56" customWidth="1"/>
    <col min="2322" max="2322" width="10.5703125" style="56" customWidth="1"/>
    <col min="2323" max="2323" width="1.42578125" style="56" customWidth="1"/>
    <col min="2324" max="2324" width="9.7109375" style="56" customWidth="1"/>
    <col min="2325" max="2325" width="11.5703125" style="56" customWidth="1"/>
    <col min="2326" max="2326" width="10.42578125" style="56" customWidth="1"/>
    <col min="2327" max="2327" width="1.5703125" style="56" customWidth="1"/>
    <col min="2328" max="2328" width="10.5703125" style="56" customWidth="1"/>
    <col min="2329" max="2329" width="5" style="56" customWidth="1"/>
    <col min="2330" max="2560" width="6.85546875" style="56" customWidth="1"/>
    <col min="2561" max="2561" width="17" style="56" customWidth="1"/>
    <col min="2562" max="2562" width="1.5703125" style="56" customWidth="1"/>
    <col min="2563" max="2563" width="8.28515625" style="56" customWidth="1"/>
    <col min="2564" max="2564" width="1.42578125" style="56" customWidth="1"/>
    <col min="2565" max="2565" width="3.85546875" style="56" customWidth="1"/>
    <col min="2566" max="2566" width="1" style="56" customWidth="1"/>
    <col min="2567" max="2567" width="9.140625" style="56" customWidth="1"/>
    <col min="2568" max="2568" width="1.140625" style="56" customWidth="1"/>
    <col min="2569" max="2569" width="10.28515625" style="56" customWidth="1"/>
    <col min="2570" max="2570" width="1" style="56" customWidth="1"/>
    <col min="2571" max="2571" width="11.5703125" style="56" customWidth="1"/>
    <col min="2572" max="2572" width="1" style="56" customWidth="1"/>
    <col min="2573" max="2573" width="3.140625" style="56" customWidth="1"/>
    <col min="2574" max="2574" width="7.5703125" style="56" customWidth="1"/>
    <col min="2575" max="2575" width="1" style="56" customWidth="1"/>
    <col min="2576" max="2576" width="10.7109375" style="56" customWidth="1"/>
    <col min="2577" max="2577" width="1" style="56" customWidth="1"/>
    <col min="2578" max="2578" width="10.5703125" style="56" customWidth="1"/>
    <col min="2579" max="2579" width="1.42578125" style="56" customWidth="1"/>
    <col min="2580" max="2580" width="9.7109375" style="56" customWidth="1"/>
    <col min="2581" max="2581" width="11.5703125" style="56" customWidth="1"/>
    <col min="2582" max="2582" width="10.42578125" style="56" customWidth="1"/>
    <col min="2583" max="2583" width="1.5703125" style="56" customWidth="1"/>
    <col min="2584" max="2584" width="10.5703125" style="56" customWidth="1"/>
    <col min="2585" max="2585" width="5" style="56" customWidth="1"/>
    <col min="2586" max="2816" width="6.85546875" style="56" customWidth="1"/>
    <col min="2817" max="2817" width="17" style="56" customWidth="1"/>
    <col min="2818" max="2818" width="1.5703125" style="56" customWidth="1"/>
    <col min="2819" max="2819" width="8.28515625" style="56" customWidth="1"/>
    <col min="2820" max="2820" width="1.42578125" style="56" customWidth="1"/>
    <col min="2821" max="2821" width="3.85546875" style="56" customWidth="1"/>
    <col min="2822" max="2822" width="1" style="56" customWidth="1"/>
    <col min="2823" max="2823" width="9.140625" style="56" customWidth="1"/>
    <col min="2824" max="2824" width="1.140625" style="56" customWidth="1"/>
    <col min="2825" max="2825" width="10.28515625" style="56" customWidth="1"/>
    <col min="2826" max="2826" width="1" style="56" customWidth="1"/>
    <col min="2827" max="2827" width="11.5703125" style="56" customWidth="1"/>
    <col min="2828" max="2828" width="1" style="56" customWidth="1"/>
    <col min="2829" max="2829" width="3.140625" style="56" customWidth="1"/>
    <col min="2830" max="2830" width="7.5703125" style="56" customWidth="1"/>
    <col min="2831" max="2831" width="1" style="56" customWidth="1"/>
    <col min="2832" max="2832" width="10.7109375" style="56" customWidth="1"/>
    <col min="2833" max="2833" width="1" style="56" customWidth="1"/>
    <col min="2834" max="2834" width="10.5703125" style="56" customWidth="1"/>
    <col min="2835" max="2835" width="1.42578125" style="56" customWidth="1"/>
    <col min="2836" max="2836" width="9.7109375" style="56" customWidth="1"/>
    <col min="2837" max="2837" width="11.5703125" style="56" customWidth="1"/>
    <col min="2838" max="2838" width="10.42578125" style="56" customWidth="1"/>
    <col min="2839" max="2839" width="1.5703125" style="56" customWidth="1"/>
    <col min="2840" max="2840" width="10.5703125" style="56" customWidth="1"/>
    <col min="2841" max="2841" width="5" style="56" customWidth="1"/>
    <col min="2842" max="3072" width="6.85546875" style="56" customWidth="1"/>
    <col min="3073" max="3073" width="17" style="56" customWidth="1"/>
    <col min="3074" max="3074" width="1.5703125" style="56" customWidth="1"/>
    <col min="3075" max="3075" width="8.28515625" style="56" customWidth="1"/>
    <col min="3076" max="3076" width="1.42578125" style="56" customWidth="1"/>
    <col min="3077" max="3077" width="3.85546875" style="56" customWidth="1"/>
    <col min="3078" max="3078" width="1" style="56" customWidth="1"/>
    <col min="3079" max="3079" width="9.140625" style="56" customWidth="1"/>
    <col min="3080" max="3080" width="1.140625" style="56" customWidth="1"/>
    <col min="3081" max="3081" width="10.28515625" style="56" customWidth="1"/>
    <col min="3082" max="3082" width="1" style="56" customWidth="1"/>
    <col min="3083" max="3083" width="11.5703125" style="56" customWidth="1"/>
    <col min="3084" max="3084" width="1" style="56" customWidth="1"/>
    <col min="3085" max="3085" width="3.140625" style="56" customWidth="1"/>
    <col min="3086" max="3086" width="7.5703125" style="56" customWidth="1"/>
    <col min="3087" max="3087" width="1" style="56" customWidth="1"/>
    <col min="3088" max="3088" width="10.7109375" style="56" customWidth="1"/>
    <col min="3089" max="3089" width="1" style="56" customWidth="1"/>
    <col min="3090" max="3090" width="10.5703125" style="56" customWidth="1"/>
    <col min="3091" max="3091" width="1.42578125" style="56" customWidth="1"/>
    <col min="3092" max="3092" width="9.7109375" style="56" customWidth="1"/>
    <col min="3093" max="3093" width="11.5703125" style="56" customWidth="1"/>
    <col min="3094" max="3094" width="10.42578125" style="56" customWidth="1"/>
    <col min="3095" max="3095" width="1.5703125" style="56" customWidth="1"/>
    <col min="3096" max="3096" width="10.5703125" style="56" customWidth="1"/>
    <col min="3097" max="3097" width="5" style="56" customWidth="1"/>
    <col min="3098" max="3328" width="6.85546875" style="56" customWidth="1"/>
    <col min="3329" max="3329" width="17" style="56" customWidth="1"/>
    <col min="3330" max="3330" width="1.5703125" style="56" customWidth="1"/>
    <col min="3331" max="3331" width="8.28515625" style="56" customWidth="1"/>
    <col min="3332" max="3332" width="1.42578125" style="56" customWidth="1"/>
    <col min="3333" max="3333" width="3.85546875" style="56" customWidth="1"/>
    <col min="3334" max="3334" width="1" style="56" customWidth="1"/>
    <col min="3335" max="3335" width="9.140625" style="56" customWidth="1"/>
    <col min="3336" max="3336" width="1.140625" style="56" customWidth="1"/>
    <col min="3337" max="3337" width="10.28515625" style="56" customWidth="1"/>
    <col min="3338" max="3338" width="1" style="56" customWidth="1"/>
    <col min="3339" max="3339" width="11.5703125" style="56" customWidth="1"/>
    <col min="3340" max="3340" width="1" style="56" customWidth="1"/>
    <col min="3341" max="3341" width="3.140625" style="56" customWidth="1"/>
    <col min="3342" max="3342" width="7.5703125" style="56" customWidth="1"/>
    <col min="3343" max="3343" width="1" style="56" customWidth="1"/>
    <col min="3344" max="3344" width="10.7109375" style="56" customWidth="1"/>
    <col min="3345" max="3345" width="1" style="56" customWidth="1"/>
    <col min="3346" max="3346" width="10.5703125" style="56" customWidth="1"/>
    <col min="3347" max="3347" width="1.42578125" style="56" customWidth="1"/>
    <col min="3348" max="3348" width="9.7109375" style="56" customWidth="1"/>
    <col min="3349" max="3349" width="11.5703125" style="56" customWidth="1"/>
    <col min="3350" max="3350" width="10.42578125" style="56" customWidth="1"/>
    <col min="3351" max="3351" width="1.5703125" style="56" customWidth="1"/>
    <col min="3352" max="3352" width="10.5703125" style="56" customWidth="1"/>
    <col min="3353" max="3353" width="5" style="56" customWidth="1"/>
    <col min="3354" max="3584" width="6.85546875" style="56" customWidth="1"/>
    <col min="3585" max="3585" width="17" style="56" customWidth="1"/>
    <col min="3586" max="3586" width="1.5703125" style="56" customWidth="1"/>
    <col min="3587" max="3587" width="8.28515625" style="56" customWidth="1"/>
    <col min="3588" max="3588" width="1.42578125" style="56" customWidth="1"/>
    <col min="3589" max="3589" width="3.85546875" style="56" customWidth="1"/>
    <col min="3590" max="3590" width="1" style="56" customWidth="1"/>
    <col min="3591" max="3591" width="9.140625" style="56" customWidth="1"/>
    <col min="3592" max="3592" width="1.140625" style="56" customWidth="1"/>
    <col min="3593" max="3593" width="10.28515625" style="56" customWidth="1"/>
    <col min="3594" max="3594" width="1" style="56" customWidth="1"/>
    <col min="3595" max="3595" width="11.5703125" style="56" customWidth="1"/>
    <col min="3596" max="3596" width="1" style="56" customWidth="1"/>
    <col min="3597" max="3597" width="3.140625" style="56" customWidth="1"/>
    <col min="3598" max="3598" width="7.5703125" style="56" customWidth="1"/>
    <col min="3599" max="3599" width="1" style="56" customWidth="1"/>
    <col min="3600" max="3600" width="10.7109375" style="56" customWidth="1"/>
    <col min="3601" max="3601" width="1" style="56" customWidth="1"/>
    <col min="3602" max="3602" width="10.5703125" style="56" customWidth="1"/>
    <col min="3603" max="3603" width="1.42578125" style="56" customWidth="1"/>
    <col min="3604" max="3604" width="9.7109375" style="56" customWidth="1"/>
    <col min="3605" max="3605" width="11.5703125" style="56" customWidth="1"/>
    <col min="3606" max="3606" width="10.42578125" style="56" customWidth="1"/>
    <col min="3607" max="3607" width="1.5703125" style="56" customWidth="1"/>
    <col min="3608" max="3608" width="10.5703125" style="56" customWidth="1"/>
    <col min="3609" max="3609" width="5" style="56" customWidth="1"/>
    <col min="3610" max="3840" width="6.85546875" style="56" customWidth="1"/>
    <col min="3841" max="3841" width="17" style="56" customWidth="1"/>
    <col min="3842" max="3842" width="1.5703125" style="56" customWidth="1"/>
    <col min="3843" max="3843" width="8.28515625" style="56" customWidth="1"/>
    <col min="3844" max="3844" width="1.42578125" style="56" customWidth="1"/>
    <col min="3845" max="3845" width="3.85546875" style="56" customWidth="1"/>
    <col min="3846" max="3846" width="1" style="56" customWidth="1"/>
    <col min="3847" max="3847" width="9.140625" style="56" customWidth="1"/>
    <col min="3848" max="3848" width="1.140625" style="56" customWidth="1"/>
    <col min="3849" max="3849" width="10.28515625" style="56" customWidth="1"/>
    <col min="3850" max="3850" width="1" style="56" customWidth="1"/>
    <col min="3851" max="3851" width="11.5703125" style="56" customWidth="1"/>
    <col min="3852" max="3852" width="1" style="56" customWidth="1"/>
    <col min="3853" max="3853" width="3.140625" style="56" customWidth="1"/>
    <col min="3854" max="3854" width="7.5703125" style="56" customWidth="1"/>
    <col min="3855" max="3855" width="1" style="56" customWidth="1"/>
    <col min="3856" max="3856" width="10.7109375" style="56" customWidth="1"/>
    <col min="3857" max="3857" width="1" style="56" customWidth="1"/>
    <col min="3858" max="3858" width="10.5703125" style="56" customWidth="1"/>
    <col min="3859" max="3859" width="1.42578125" style="56" customWidth="1"/>
    <col min="3860" max="3860" width="9.7109375" style="56" customWidth="1"/>
    <col min="3861" max="3861" width="11.5703125" style="56" customWidth="1"/>
    <col min="3862" max="3862" width="10.42578125" style="56" customWidth="1"/>
    <col min="3863" max="3863" width="1.5703125" style="56" customWidth="1"/>
    <col min="3864" max="3864" width="10.5703125" style="56" customWidth="1"/>
    <col min="3865" max="3865" width="5" style="56" customWidth="1"/>
    <col min="3866" max="4096" width="6.85546875" style="56" customWidth="1"/>
    <col min="4097" max="4097" width="17" style="56" customWidth="1"/>
    <col min="4098" max="4098" width="1.5703125" style="56" customWidth="1"/>
    <col min="4099" max="4099" width="8.28515625" style="56" customWidth="1"/>
    <col min="4100" max="4100" width="1.42578125" style="56" customWidth="1"/>
    <col min="4101" max="4101" width="3.85546875" style="56" customWidth="1"/>
    <col min="4102" max="4102" width="1" style="56" customWidth="1"/>
    <col min="4103" max="4103" width="9.140625" style="56" customWidth="1"/>
    <col min="4104" max="4104" width="1.140625" style="56" customWidth="1"/>
    <col min="4105" max="4105" width="10.28515625" style="56" customWidth="1"/>
    <col min="4106" max="4106" width="1" style="56" customWidth="1"/>
    <col min="4107" max="4107" width="11.5703125" style="56" customWidth="1"/>
    <col min="4108" max="4108" width="1" style="56" customWidth="1"/>
    <col min="4109" max="4109" width="3.140625" style="56" customWidth="1"/>
    <col min="4110" max="4110" width="7.5703125" style="56" customWidth="1"/>
    <col min="4111" max="4111" width="1" style="56" customWidth="1"/>
    <col min="4112" max="4112" width="10.7109375" style="56" customWidth="1"/>
    <col min="4113" max="4113" width="1" style="56" customWidth="1"/>
    <col min="4114" max="4114" width="10.5703125" style="56" customWidth="1"/>
    <col min="4115" max="4115" width="1.42578125" style="56" customWidth="1"/>
    <col min="4116" max="4116" width="9.7109375" style="56" customWidth="1"/>
    <col min="4117" max="4117" width="11.5703125" style="56" customWidth="1"/>
    <col min="4118" max="4118" width="10.42578125" style="56" customWidth="1"/>
    <col min="4119" max="4119" width="1.5703125" style="56" customWidth="1"/>
    <col min="4120" max="4120" width="10.5703125" style="56" customWidth="1"/>
    <col min="4121" max="4121" width="5" style="56" customWidth="1"/>
    <col min="4122" max="4352" width="6.85546875" style="56" customWidth="1"/>
    <col min="4353" max="4353" width="17" style="56" customWidth="1"/>
    <col min="4354" max="4354" width="1.5703125" style="56" customWidth="1"/>
    <col min="4355" max="4355" width="8.28515625" style="56" customWidth="1"/>
    <col min="4356" max="4356" width="1.42578125" style="56" customWidth="1"/>
    <col min="4357" max="4357" width="3.85546875" style="56" customWidth="1"/>
    <col min="4358" max="4358" width="1" style="56" customWidth="1"/>
    <col min="4359" max="4359" width="9.140625" style="56" customWidth="1"/>
    <col min="4360" max="4360" width="1.140625" style="56" customWidth="1"/>
    <col min="4361" max="4361" width="10.28515625" style="56" customWidth="1"/>
    <col min="4362" max="4362" width="1" style="56" customWidth="1"/>
    <col min="4363" max="4363" width="11.5703125" style="56" customWidth="1"/>
    <col min="4364" max="4364" width="1" style="56" customWidth="1"/>
    <col min="4365" max="4365" width="3.140625" style="56" customWidth="1"/>
    <col min="4366" max="4366" width="7.5703125" style="56" customWidth="1"/>
    <col min="4367" max="4367" width="1" style="56" customWidth="1"/>
    <col min="4368" max="4368" width="10.7109375" style="56" customWidth="1"/>
    <col min="4369" max="4369" width="1" style="56" customWidth="1"/>
    <col min="4370" max="4370" width="10.5703125" style="56" customWidth="1"/>
    <col min="4371" max="4371" width="1.42578125" style="56" customWidth="1"/>
    <col min="4372" max="4372" width="9.7109375" style="56" customWidth="1"/>
    <col min="4373" max="4373" width="11.5703125" style="56" customWidth="1"/>
    <col min="4374" max="4374" width="10.42578125" style="56" customWidth="1"/>
    <col min="4375" max="4375" width="1.5703125" style="56" customWidth="1"/>
    <col min="4376" max="4376" width="10.5703125" style="56" customWidth="1"/>
    <col min="4377" max="4377" width="5" style="56" customWidth="1"/>
    <col min="4378" max="4608" width="6.85546875" style="56" customWidth="1"/>
    <col min="4609" max="4609" width="17" style="56" customWidth="1"/>
    <col min="4610" max="4610" width="1.5703125" style="56" customWidth="1"/>
    <col min="4611" max="4611" width="8.28515625" style="56" customWidth="1"/>
    <col min="4612" max="4612" width="1.42578125" style="56" customWidth="1"/>
    <col min="4613" max="4613" width="3.85546875" style="56" customWidth="1"/>
    <col min="4614" max="4614" width="1" style="56" customWidth="1"/>
    <col min="4615" max="4615" width="9.140625" style="56" customWidth="1"/>
    <col min="4616" max="4616" width="1.140625" style="56" customWidth="1"/>
    <col min="4617" max="4617" width="10.28515625" style="56" customWidth="1"/>
    <col min="4618" max="4618" width="1" style="56" customWidth="1"/>
    <col min="4619" max="4619" width="11.5703125" style="56" customWidth="1"/>
    <col min="4620" max="4620" width="1" style="56" customWidth="1"/>
    <col min="4621" max="4621" width="3.140625" style="56" customWidth="1"/>
    <col min="4622" max="4622" width="7.5703125" style="56" customWidth="1"/>
    <col min="4623" max="4623" width="1" style="56" customWidth="1"/>
    <col min="4624" max="4624" width="10.7109375" style="56" customWidth="1"/>
    <col min="4625" max="4625" width="1" style="56" customWidth="1"/>
    <col min="4626" max="4626" width="10.5703125" style="56" customWidth="1"/>
    <col min="4627" max="4627" width="1.42578125" style="56" customWidth="1"/>
    <col min="4628" max="4628" width="9.7109375" style="56" customWidth="1"/>
    <col min="4629" max="4629" width="11.5703125" style="56" customWidth="1"/>
    <col min="4630" max="4630" width="10.42578125" style="56" customWidth="1"/>
    <col min="4631" max="4631" width="1.5703125" style="56" customWidth="1"/>
    <col min="4632" max="4632" width="10.5703125" style="56" customWidth="1"/>
    <col min="4633" max="4633" width="5" style="56" customWidth="1"/>
    <col min="4634" max="4864" width="6.85546875" style="56" customWidth="1"/>
    <col min="4865" max="4865" width="17" style="56" customWidth="1"/>
    <col min="4866" max="4866" width="1.5703125" style="56" customWidth="1"/>
    <col min="4867" max="4867" width="8.28515625" style="56" customWidth="1"/>
    <col min="4868" max="4868" width="1.42578125" style="56" customWidth="1"/>
    <col min="4869" max="4869" width="3.85546875" style="56" customWidth="1"/>
    <col min="4870" max="4870" width="1" style="56" customWidth="1"/>
    <col min="4871" max="4871" width="9.140625" style="56" customWidth="1"/>
    <col min="4872" max="4872" width="1.140625" style="56" customWidth="1"/>
    <col min="4873" max="4873" width="10.28515625" style="56" customWidth="1"/>
    <col min="4874" max="4874" width="1" style="56" customWidth="1"/>
    <col min="4875" max="4875" width="11.5703125" style="56" customWidth="1"/>
    <col min="4876" max="4876" width="1" style="56" customWidth="1"/>
    <col min="4877" max="4877" width="3.140625" style="56" customWidth="1"/>
    <col min="4878" max="4878" width="7.5703125" style="56" customWidth="1"/>
    <col min="4879" max="4879" width="1" style="56" customWidth="1"/>
    <col min="4880" max="4880" width="10.7109375" style="56" customWidth="1"/>
    <col min="4881" max="4881" width="1" style="56" customWidth="1"/>
    <col min="4882" max="4882" width="10.5703125" style="56" customWidth="1"/>
    <col min="4883" max="4883" width="1.42578125" style="56" customWidth="1"/>
    <col min="4884" max="4884" width="9.7109375" style="56" customWidth="1"/>
    <col min="4885" max="4885" width="11.5703125" style="56" customWidth="1"/>
    <col min="4886" max="4886" width="10.42578125" style="56" customWidth="1"/>
    <col min="4887" max="4887" width="1.5703125" style="56" customWidth="1"/>
    <col min="4888" max="4888" width="10.5703125" style="56" customWidth="1"/>
    <col min="4889" max="4889" width="5" style="56" customWidth="1"/>
    <col min="4890" max="5120" width="6.85546875" style="56" customWidth="1"/>
    <col min="5121" max="5121" width="17" style="56" customWidth="1"/>
    <col min="5122" max="5122" width="1.5703125" style="56" customWidth="1"/>
    <col min="5123" max="5123" width="8.28515625" style="56" customWidth="1"/>
    <col min="5124" max="5124" width="1.42578125" style="56" customWidth="1"/>
    <col min="5125" max="5125" width="3.85546875" style="56" customWidth="1"/>
    <col min="5126" max="5126" width="1" style="56" customWidth="1"/>
    <col min="5127" max="5127" width="9.140625" style="56" customWidth="1"/>
    <col min="5128" max="5128" width="1.140625" style="56" customWidth="1"/>
    <col min="5129" max="5129" width="10.28515625" style="56" customWidth="1"/>
    <col min="5130" max="5130" width="1" style="56" customWidth="1"/>
    <col min="5131" max="5131" width="11.5703125" style="56" customWidth="1"/>
    <col min="5132" max="5132" width="1" style="56" customWidth="1"/>
    <col min="5133" max="5133" width="3.140625" style="56" customWidth="1"/>
    <col min="5134" max="5134" width="7.5703125" style="56" customWidth="1"/>
    <col min="5135" max="5135" width="1" style="56" customWidth="1"/>
    <col min="5136" max="5136" width="10.7109375" style="56" customWidth="1"/>
    <col min="5137" max="5137" width="1" style="56" customWidth="1"/>
    <col min="5138" max="5138" width="10.5703125" style="56" customWidth="1"/>
    <col min="5139" max="5139" width="1.42578125" style="56" customWidth="1"/>
    <col min="5140" max="5140" width="9.7109375" style="56" customWidth="1"/>
    <col min="5141" max="5141" width="11.5703125" style="56" customWidth="1"/>
    <col min="5142" max="5142" width="10.42578125" style="56" customWidth="1"/>
    <col min="5143" max="5143" width="1.5703125" style="56" customWidth="1"/>
    <col min="5144" max="5144" width="10.5703125" style="56" customWidth="1"/>
    <col min="5145" max="5145" width="5" style="56" customWidth="1"/>
    <col min="5146" max="5376" width="6.85546875" style="56" customWidth="1"/>
    <col min="5377" max="5377" width="17" style="56" customWidth="1"/>
    <col min="5378" max="5378" width="1.5703125" style="56" customWidth="1"/>
    <col min="5379" max="5379" width="8.28515625" style="56" customWidth="1"/>
    <col min="5380" max="5380" width="1.42578125" style="56" customWidth="1"/>
    <col min="5381" max="5381" width="3.85546875" style="56" customWidth="1"/>
    <col min="5382" max="5382" width="1" style="56" customWidth="1"/>
    <col min="5383" max="5383" width="9.140625" style="56" customWidth="1"/>
    <col min="5384" max="5384" width="1.140625" style="56" customWidth="1"/>
    <col min="5385" max="5385" width="10.28515625" style="56" customWidth="1"/>
    <col min="5386" max="5386" width="1" style="56" customWidth="1"/>
    <col min="5387" max="5387" width="11.5703125" style="56" customWidth="1"/>
    <col min="5388" max="5388" width="1" style="56" customWidth="1"/>
    <col min="5389" max="5389" width="3.140625" style="56" customWidth="1"/>
    <col min="5390" max="5390" width="7.5703125" style="56" customWidth="1"/>
    <col min="5391" max="5391" width="1" style="56" customWidth="1"/>
    <col min="5392" max="5392" width="10.7109375" style="56" customWidth="1"/>
    <col min="5393" max="5393" width="1" style="56" customWidth="1"/>
    <col min="5394" max="5394" width="10.5703125" style="56" customWidth="1"/>
    <col min="5395" max="5395" width="1.42578125" style="56" customWidth="1"/>
    <col min="5396" max="5396" width="9.7109375" style="56" customWidth="1"/>
    <col min="5397" max="5397" width="11.5703125" style="56" customWidth="1"/>
    <col min="5398" max="5398" width="10.42578125" style="56" customWidth="1"/>
    <col min="5399" max="5399" width="1.5703125" style="56" customWidth="1"/>
    <col min="5400" max="5400" width="10.5703125" style="56" customWidth="1"/>
    <col min="5401" max="5401" width="5" style="56" customWidth="1"/>
    <col min="5402" max="5632" width="6.85546875" style="56" customWidth="1"/>
    <col min="5633" max="5633" width="17" style="56" customWidth="1"/>
    <col min="5634" max="5634" width="1.5703125" style="56" customWidth="1"/>
    <col min="5635" max="5635" width="8.28515625" style="56" customWidth="1"/>
    <col min="5636" max="5636" width="1.42578125" style="56" customWidth="1"/>
    <col min="5637" max="5637" width="3.85546875" style="56" customWidth="1"/>
    <col min="5638" max="5638" width="1" style="56" customWidth="1"/>
    <col min="5639" max="5639" width="9.140625" style="56" customWidth="1"/>
    <col min="5640" max="5640" width="1.140625" style="56" customWidth="1"/>
    <col min="5641" max="5641" width="10.28515625" style="56" customWidth="1"/>
    <col min="5642" max="5642" width="1" style="56" customWidth="1"/>
    <col min="5643" max="5643" width="11.5703125" style="56" customWidth="1"/>
    <col min="5644" max="5644" width="1" style="56" customWidth="1"/>
    <col min="5645" max="5645" width="3.140625" style="56" customWidth="1"/>
    <col min="5646" max="5646" width="7.5703125" style="56" customWidth="1"/>
    <col min="5647" max="5647" width="1" style="56" customWidth="1"/>
    <col min="5648" max="5648" width="10.7109375" style="56" customWidth="1"/>
    <col min="5649" max="5649" width="1" style="56" customWidth="1"/>
    <col min="5650" max="5650" width="10.5703125" style="56" customWidth="1"/>
    <col min="5651" max="5651" width="1.42578125" style="56" customWidth="1"/>
    <col min="5652" max="5652" width="9.7109375" style="56" customWidth="1"/>
    <col min="5653" max="5653" width="11.5703125" style="56" customWidth="1"/>
    <col min="5654" max="5654" width="10.42578125" style="56" customWidth="1"/>
    <col min="5655" max="5655" width="1.5703125" style="56" customWidth="1"/>
    <col min="5656" max="5656" width="10.5703125" style="56" customWidth="1"/>
    <col min="5657" max="5657" width="5" style="56" customWidth="1"/>
    <col min="5658" max="5888" width="6.85546875" style="56" customWidth="1"/>
    <col min="5889" max="5889" width="17" style="56" customWidth="1"/>
    <col min="5890" max="5890" width="1.5703125" style="56" customWidth="1"/>
    <col min="5891" max="5891" width="8.28515625" style="56" customWidth="1"/>
    <col min="5892" max="5892" width="1.42578125" style="56" customWidth="1"/>
    <col min="5893" max="5893" width="3.85546875" style="56" customWidth="1"/>
    <col min="5894" max="5894" width="1" style="56" customWidth="1"/>
    <col min="5895" max="5895" width="9.140625" style="56" customWidth="1"/>
    <col min="5896" max="5896" width="1.140625" style="56" customWidth="1"/>
    <col min="5897" max="5897" width="10.28515625" style="56" customWidth="1"/>
    <col min="5898" max="5898" width="1" style="56" customWidth="1"/>
    <col min="5899" max="5899" width="11.5703125" style="56" customWidth="1"/>
    <col min="5900" max="5900" width="1" style="56" customWidth="1"/>
    <col min="5901" max="5901" width="3.140625" style="56" customWidth="1"/>
    <col min="5902" max="5902" width="7.5703125" style="56" customWidth="1"/>
    <col min="5903" max="5903" width="1" style="56" customWidth="1"/>
    <col min="5904" max="5904" width="10.7109375" style="56" customWidth="1"/>
    <col min="5905" max="5905" width="1" style="56" customWidth="1"/>
    <col min="5906" max="5906" width="10.5703125" style="56" customWidth="1"/>
    <col min="5907" max="5907" width="1.42578125" style="56" customWidth="1"/>
    <col min="5908" max="5908" width="9.7109375" style="56" customWidth="1"/>
    <col min="5909" max="5909" width="11.5703125" style="56" customWidth="1"/>
    <col min="5910" max="5910" width="10.42578125" style="56" customWidth="1"/>
    <col min="5911" max="5911" width="1.5703125" style="56" customWidth="1"/>
    <col min="5912" max="5912" width="10.5703125" style="56" customWidth="1"/>
    <col min="5913" max="5913" width="5" style="56" customWidth="1"/>
    <col min="5914" max="6144" width="6.85546875" style="56" customWidth="1"/>
    <col min="6145" max="6145" width="17" style="56" customWidth="1"/>
    <col min="6146" max="6146" width="1.5703125" style="56" customWidth="1"/>
    <col min="6147" max="6147" width="8.28515625" style="56" customWidth="1"/>
    <col min="6148" max="6148" width="1.42578125" style="56" customWidth="1"/>
    <col min="6149" max="6149" width="3.85546875" style="56" customWidth="1"/>
    <col min="6150" max="6150" width="1" style="56" customWidth="1"/>
    <col min="6151" max="6151" width="9.140625" style="56" customWidth="1"/>
    <col min="6152" max="6152" width="1.140625" style="56" customWidth="1"/>
    <col min="6153" max="6153" width="10.28515625" style="56" customWidth="1"/>
    <col min="6154" max="6154" width="1" style="56" customWidth="1"/>
    <col min="6155" max="6155" width="11.5703125" style="56" customWidth="1"/>
    <col min="6156" max="6156" width="1" style="56" customWidth="1"/>
    <col min="6157" max="6157" width="3.140625" style="56" customWidth="1"/>
    <col min="6158" max="6158" width="7.5703125" style="56" customWidth="1"/>
    <col min="6159" max="6159" width="1" style="56" customWidth="1"/>
    <col min="6160" max="6160" width="10.7109375" style="56" customWidth="1"/>
    <col min="6161" max="6161" width="1" style="56" customWidth="1"/>
    <col min="6162" max="6162" width="10.5703125" style="56" customWidth="1"/>
    <col min="6163" max="6163" width="1.42578125" style="56" customWidth="1"/>
    <col min="6164" max="6164" width="9.7109375" style="56" customWidth="1"/>
    <col min="6165" max="6165" width="11.5703125" style="56" customWidth="1"/>
    <col min="6166" max="6166" width="10.42578125" style="56" customWidth="1"/>
    <col min="6167" max="6167" width="1.5703125" style="56" customWidth="1"/>
    <col min="6168" max="6168" width="10.5703125" style="56" customWidth="1"/>
    <col min="6169" max="6169" width="5" style="56" customWidth="1"/>
    <col min="6170" max="6400" width="6.85546875" style="56" customWidth="1"/>
    <col min="6401" max="6401" width="17" style="56" customWidth="1"/>
    <col min="6402" max="6402" width="1.5703125" style="56" customWidth="1"/>
    <col min="6403" max="6403" width="8.28515625" style="56" customWidth="1"/>
    <col min="6404" max="6404" width="1.42578125" style="56" customWidth="1"/>
    <col min="6405" max="6405" width="3.85546875" style="56" customWidth="1"/>
    <col min="6406" max="6406" width="1" style="56" customWidth="1"/>
    <col min="6407" max="6407" width="9.140625" style="56" customWidth="1"/>
    <col min="6408" max="6408" width="1.140625" style="56" customWidth="1"/>
    <col min="6409" max="6409" width="10.28515625" style="56" customWidth="1"/>
    <col min="6410" max="6410" width="1" style="56" customWidth="1"/>
    <col min="6411" max="6411" width="11.5703125" style="56" customWidth="1"/>
    <col min="6412" max="6412" width="1" style="56" customWidth="1"/>
    <col min="6413" max="6413" width="3.140625" style="56" customWidth="1"/>
    <col min="6414" max="6414" width="7.5703125" style="56" customWidth="1"/>
    <col min="6415" max="6415" width="1" style="56" customWidth="1"/>
    <col min="6416" max="6416" width="10.7109375" style="56" customWidth="1"/>
    <col min="6417" max="6417" width="1" style="56" customWidth="1"/>
    <col min="6418" max="6418" width="10.5703125" style="56" customWidth="1"/>
    <col min="6419" max="6419" width="1.42578125" style="56" customWidth="1"/>
    <col min="6420" max="6420" width="9.7109375" style="56" customWidth="1"/>
    <col min="6421" max="6421" width="11.5703125" style="56" customWidth="1"/>
    <col min="6422" max="6422" width="10.42578125" style="56" customWidth="1"/>
    <col min="6423" max="6423" width="1.5703125" style="56" customWidth="1"/>
    <col min="6424" max="6424" width="10.5703125" style="56" customWidth="1"/>
    <col min="6425" max="6425" width="5" style="56" customWidth="1"/>
    <col min="6426" max="6656" width="6.85546875" style="56" customWidth="1"/>
    <col min="6657" max="6657" width="17" style="56" customWidth="1"/>
    <col min="6658" max="6658" width="1.5703125" style="56" customWidth="1"/>
    <col min="6659" max="6659" width="8.28515625" style="56" customWidth="1"/>
    <col min="6660" max="6660" width="1.42578125" style="56" customWidth="1"/>
    <col min="6661" max="6661" width="3.85546875" style="56" customWidth="1"/>
    <col min="6662" max="6662" width="1" style="56" customWidth="1"/>
    <col min="6663" max="6663" width="9.140625" style="56" customWidth="1"/>
    <col min="6664" max="6664" width="1.140625" style="56" customWidth="1"/>
    <col min="6665" max="6665" width="10.28515625" style="56" customWidth="1"/>
    <col min="6666" max="6666" width="1" style="56" customWidth="1"/>
    <col min="6667" max="6667" width="11.5703125" style="56" customWidth="1"/>
    <col min="6668" max="6668" width="1" style="56" customWidth="1"/>
    <col min="6669" max="6669" width="3.140625" style="56" customWidth="1"/>
    <col min="6670" max="6670" width="7.5703125" style="56" customWidth="1"/>
    <col min="6671" max="6671" width="1" style="56" customWidth="1"/>
    <col min="6672" max="6672" width="10.7109375" style="56" customWidth="1"/>
    <col min="6673" max="6673" width="1" style="56" customWidth="1"/>
    <col min="6674" max="6674" width="10.5703125" style="56" customWidth="1"/>
    <col min="6675" max="6675" width="1.42578125" style="56" customWidth="1"/>
    <col min="6676" max="6676" width="9.7109375" style="56" customWidth="1"/>
    <col min="6677" max="6677" width="11.5703125" style="56" customWidth="1"/>
    <col min="6678" max="6678" width="10.42578125" style="56" customWidth="1"/>
    <col min="6679" max="6679" width="1.5703125" style="56" customWidth="1"/>
    <col min="6680" max="6680" width="10.5703125" style="56" customWidth="1"/>
    <col min="6681" max="6681" width="5" style="56" customWidth="1"/>
    <col min="6682" max="6912" width="6.85546875" style="56" customWidth="1"/>
    <col min="6913" max="6913" width="17" style="56" customWidth="1"/>
    <col min="6914" max="6914" width="1.5703125" style="56" customWidth="1"/>
    <col min="6915" max="6915" width="8.28515625" style="56" customWidth="1"/>
    <col min="6916" max="6916" width="1.42578125" style="56" customWidth="1"/>
    <col min="6917" max="6917" width="3.85546875" style="56" customWidth="1"/>
    <col min="6918" max="6918" width="1" style="56" customWidth="1"/>
    <col min="6919" max="6919" width="9.140625" style="56" customWidth="1"/>
    <col min="6920" max="6920" width="1.140625" style="56" customWidth="1"/>
    <col min="6921" max="6921" width="10.28515625" style="56" customWidth="1"/>
    <col min="6922" max="6922" width="1" style="56" customWidth="1"/>
    <col min="6923" max="6923" width="11.5703125" style="56" customWidth="1"/>
    <col min="6924" max="6924" width="1" style="56" customWidth="1"/>
    <col min="6925" max="6925" width="3.140625" style="56" customWidth="1"/>
    <col min="6926" max="6926" width="7.5703125" style="56" customWidth="1"/>
    <col min="6927" max="6927" width="1" style="56" customWidth="1"/>
    <col min="6928" max="6928" width="10.7109375" style="56" customWidth="1"/>
    <col min="6929" max="6929" width="1" style="56" customWidth="1"/>
    <col min="6930" max="6930" width="10.5703125" style="56" customWidth="1"/>
    <col min="6931" max="6931" width="1.42578125" style="56" customWidth="1"/>
    <col min="6932" max="6932" width="9.7109375" style="56" customWidth="1"/>
    <col min="6933" max="6933" width="11.5703125" style="56" customWidth="1"/>
    <col min="6934" max="6934" width="10.42578125" style="56" customWidth="1"/>
    <col min="6935" max="6935" width="1.5703125" style="56" customWidth="1"/>
    <col min="6936" max="6936" width="10.5703125" style="56" customWidth="1"/>
    <col min="6937" max="6937" width="5" style="56" customWidth="1"/>
    <col min="6938" max="7168" width="6.85546875" style="56" customWidth="1"/>
    <col min="7169" max="7169" width="17" style="56" customWidth="1"/>
    <col min="7170" max="7170" width="1.5703125" style="56" customWidth="1"/>
    <col min="7171" max="7171" width="8.28515625" style="56" customWidth="1"/>
    <col min="7172" max="7172" width="1.42578125" style="56" customWidth="1"/>
    <col min="7173" max="7173" width="3.85546875" style="56" customWidth="1"/>
    <col min="7174" max="7174" width="1" style="56" customWidth="1"/>
    <col min="7175" max="7175" width="9.140625" style="56" customWidth="1"/>
    <col min="7176" max="7176" width="1.140625" style="56" customWidth="1"/>
    <col min="7177" max="7177" width="10.28515625" style="56" customWidth="1"/>
    <col min="7178" max="7178" width="1" style="56" customWidth="1"/>
    <col min="7179" max="7179" width="11.5703125" style="56" customWidth="1"/>
    <col min="7180" max="7180" width="1" style="56" customWidth="1"/>
    <col min="7181" max="7181" width="3.140625" style="56" customWidth="1"/>
    <col min="7182" max="7182" width="7.5703125" style="56" customWidth="1"/>
    <col min="7183" max="7183" width="1" style="56" customWidth="1"/>
    <col min="7184" max="7184" width="10.7109375" style="56" customWidth="1"/>
    <col min="7185" max="7185" width="1" style="56" customWidth="1"/>
    <col min="7186" max="7186" width="10.5703125" style="56" customWidth="1"/>
    <col min="7187" max="7187" width="1.42578125" style="56" customWidth="1"/>
    <col min="7188" max="7188" width="9.7109375" style="56" customWidth="1"/>
    <col min="7189" max="7189" width="11.5703125" style="56" customWidth="1"/>
    <col min="7190" max="7190" width="10.42578125" style="56" customWidth="1"/>
    <col min="7191" max="7191" width="1.5703125" style="56" customWidth="1"/>
    <col min="7192" max="7192" width="10.5703125" style="56" customWidth="1"/>
    <col min="7193" max="7193" width="5" style="56" customWidth="1"/>
    <col min="7194" max="7424" width="6.85546875" style="56" customWidth="1"/>
    <col min="7425" max="7425" width="17" style="56" customWidth="1"/>
    <col min="7426" max="7426" width="1.5703125" style="56" customWidth="1"/>
    <col min="7427" max="7427" width="8.28515625" style="56" customWidth="1"/>
    <col min="7428" max="7428" width="1.42578125" style="56" customWidth="1"/>
    <col min="7429" max="7429" width="3.85546875" style="56" customWidth="1"/>
    <col min="7430" max="7430" width="1" style="56" customWidth="1"/>
    <col min="7431" max="7431" width="9.140625" style="56" customWidth="1"/>
    <col min="7432" max="7432" width="1.140625" style="56" customWidth="1"/>
    <col min="7433" max="7433" width="10.28515625" style="56" customWidth="1"/>
    <col min="7434" max="7434" width="1" style="56" customWidth="1"/>
    <col min="7435" max="7435" width="11.5703125" style="56" customWidth="1"/>
    <col min="7436" max="7436" width="1" style="56" customWidth="1"/>
    <col min="7437" max="7437" width="3.140625" style="56" customWidth="1"/>
    <col min="7438" max="7438" width="7.5703125" style="56" customWidth="1"/>
    <col min="7439" max="7439" width="1" style="56" customWidth="1"/>
    <col min="7440" max="7440" width="10.7109375" style="56" customWidth="1"/>
    <col min="7441" max="7441" width="1" style="56" customWidth="1"/>
    <col min="7442" max="7442" width="10.5703125" style="56" customWidth="1"/>
    <col min="7443" max="7443" width="1.42578125" style="56" customWidth="1"/>
    <col min="7444" max="7444" width="9.7109375" style="56" customWidth="1"/>
    <col min="7445" max="7445" width="11.5703125" style="56" customWidth="1"/>
    <col min="7446" max="7446" width="10.42578125" style="56" customWidth="1"/>
    <col min="7447" max="7447" width="1.5703125" style="56" customWidth="1"/>
    <col min="7448" max="7448" width="10.5703125" style="56" customWidth="1"/>
    <col min="7449" max="7449" width="5" style="56" customWidth="1"/>
    <col min="7450" max="7680" width="6.85546875" style="56" customWidth="1"/>
    <col min="7681" max="7681" width="17" style="56" customWidth="1"/>
    <col min="7682" max="7682" width="1.5703125" style="56" customWidth="1"/>
    <col min="7683" max="7683" width="8.28515625" style="56" customWidth="1"/>
    <col min="7684" max="7684" width="1.42578125" style="56" customWidth="1"/>
    <col min="7685" max="7685" width="3.85546875" style="56" customWidth="1"/>
    <col min="7686" max="7686" width="1" style="56" customWidth="1"/>
    <col min="7687" max="7687" width="9.140625" style="56" customWidth="1"/>
    <col min="7688" max="7688" width="1.140625" style="56" customWidth="1"/>
    <col min="7689" max="7689" width="10.28515625" style="56" customWidth="1"/>
    <col min="7690" max="7690" width="1" style="56" customWidth="1"/>
    <col min="7691" max="7691" width="11.5703125" style="56" customWidth="1"/>
    <col min="7692" max="7692" width="1" style="56" customWidth="1"/>
    <col min="7693" max="7693" width="3.140625" style="56" customWidth="1"/>
    <col min="7694" max="7694" width="7.5703125" style="56" customWidth="1"/>
    <col min="7695" max="7695" width="1" style="56" customWidth="1"/>
    <col min="7696" max="7696" width="10.7109375" style="56" customWidth="1"/>
    <col min="7697" max="7697" width="1" style="56" customWidth="1"/>
    <col min="7698" max="7698" width="10.5703125" style="56" customWidth="1"/>
    <col min="7699" max="7699" width="1.42578125" style="56" customWidth="1"/>
    <col min="7700" max="7700" width="9.7109375" style="56" customWidth="1"/>
    <col min="7701" max="7701" width="11.5703125" style="56" customWidth="1"/>
    <col min="7702" max="7702" width="10.42578125" style="56" customWidth="1"/>
    <col min="7703" max="7703" width="1.5703125" style="56" customWidth="1"/>
    <col min="7704" max="7704" width="10.5703125" style="56" customWidth="1"/>
    <col min="7705" max="7705" width="5" style="56" customWidth="1"/>
    <col min="7706" max="7936" width="6.85546875" style="56" customWidth="1"/>
    <col min="7937" max="7937" width="17" style="56" customWidth="1"/>
    <col min="7938" max="7938" width="1.5703125" style="56" customWidth="1"/>
    <col min="7939" max="7939" width="8.28515625" style="56" customWidth="1"/>
    <col min="7940" max="7940" width="1.42578125" style="56" customWidth="1"/>
    <col min="7941" max="7941" width="3.85546875" style="56" customWidth="1"/>
    <col min="7942" max="7942" width="1" style="56" customWidth="1"/>
    <col min="7943" max="7943" width="9.140625" style="56" customWidth="1"/>
    <col min="7944" max="7944" width="1.140625" style="56" customWidth="1"/>
    <col min="7945" max="7945" width="10.28515625" style="56" customWidth="1"/>
    <col min="7946" max="7946" width="1" style="56" customWidth="1"/>
    <col min="7947" max="7947" width="11.5703125" style="56" customWidth="1"/>
    <col min="7948" max="7948" width="1" style="56" customWidth="1"/>
    <col min="7949" max="7949" width="3.140625" style="56" customWidth="1"/>
    <col min="7950" max="7950" width="7.5703125" style="56" customWidth="1"/>
    <col min="7951" max="7951" width="1" style="56" customWidth="1"/>
    <col min="7952" max="7952" width="10.7109375" style="56" customWidth="1"/>
    <col min="7953" max="7953" width="1" style="56" customWidth="1"/>
    <col min="7954" max="7954" width="10.5703125" style="56" customWidth="1"/>
    <col min="7955" max="7955" width="1.42578125" style="56" customWidth="1"/>
    <col min="7956" max="7956" width="9.7109375" style="56" customWidth="1"/>
    <col min="7957" max="7957" width="11.5703125" style="56" customWidth="1"/>
    <col min="7958" max="7958" width="10.42578125" style="56" customWidth="1"/>
    <col min="7959" max="7959" width="1.5703125" style="56" customWidth="1"/>
    <col min="7960" max="7960" width="10.5703125" style="56" customWidth="1"/>
    <col min="7961" max="7961" width="5" style="56" customWidth="1"/>
    <col min="7962" max="8192" width="6.85546875" style="56" customWidth="1"/>
    <col min="8193" max="8193" width="17" style="56" customWidth="1"/>
    <col min="8194" max="8194" width="1.5703125" style="56" customWidth="1"/>
    <col min="8195" max="8195" width="8.28515625" style="56" customWidth="1"/>
    <col min="8196" max="8196" width="1.42578125" style="56" customWidth="1"/>
    <col min="8197" max="8197" width="3.85546875" style="56" customWidth="1"/>
    <col min="8198" max="8198" width="1" style="56" customWidth="1"/>
    <col min="8199" max="8199" width="9.140625" style="56" customWidth="1"/>
    <col min="8200" max="8200" width="1.140625" style="56" customWidth="1"/>
    <col min="8201" max="8201" width="10.28515625" style="56" customWidth="1"/>
    <col min="8202" max="8202" width="1" style="56" customWidth="1"/>
    <col min="8203" max="8203" width="11.5703125" style="56" customWidth="1"/>
    <col min="8204" max="8204" width="1" style="56" customWidth="1"/>
    <col min="8205" max="8205" width="3.140625" style="56" customWidth="1"/>
    <col min="8206" max="8206" width="7.5703125" style="56" customWidth="1"/>
    <col min="8207" max="8207" width="1" style="56" customWidth="1"/>
    <col min="8208" max="8208" width="10.7109375" style="56" customWidth="1"/>
    <col min="8209" max="8209" width="1" style="56" customWidth="1"/>
    <col min="8210" max="8210" width="10.5703125" style="56" customWidth="1"/>
    <col min="8211" max="8211" width="1.42578125" style="56" customWidth="1"/>
    <col min="8212" max="8212" width="9.7109375" style="56" customWidth="1"/>
    <col min="8213" max="8213" width="11.5703125" style="56" customWidth="1"/>
    <col min="8214" max="8214" width="10.42578125" style="56" customWidth="1"/>
    <col min="8215" max="8215" width="1.5703125" style="56" customWidth="1"/>
    <col min="8216" max="8216" width="10.5703125" style="56" customWidth="1"/>
    <col min="8217" max="8217" width="5" style="56" customWidth="1"/>
    <col min="8218" max="8448" width="6.85546875" style="56" customWidth="1"/>
    <col min="8449" max="8449" width="17" style="56" customWidth="1"/>
    <col min="8450" max="8450" width="1.5703125" style="56" customWidth="1"/>
    <col min="8451" max="8451" width="8.28515625" style="56" customWidth="1"/>
    <col min="8452" max="8452" width="1.42578125" style="56" customWidth="1"/>
    <col min="8453" max="8453" width="3.85546875" style="56" customWidth="1"/>
    <col min="8454" max="8454" width="1" style="56" customWidth="1"/>
    <col min="8455" max="8455" width="9.140625" style="56" customWidth="1"/>
    <col min="8456" max="8456" width="1.140625" style="56" customWidth="1"/>
    <col min="8457" max="8457" width="10.28515625" style="56" customWidth="1"/>
    <col min="8458" max="8458" width="1" style="56" customWidth="1"/>
    <col min="8459" max="8459" width="11.5703125" style="56" customWidth="1"/>
    <col min="8460" max="8460" width="1" style="56" customWidth="1"/>
    <col min="8461" max="8461" width="3.140625" style="56" customWidth="1"/>
    <col min="8462" max="8462" width="7.5703125" style="56" customWidth="1"/>
    <col min="8463" max="8463" width="1" style="56" customWidth="1"/>
    <col min="8464" max="8464" width="10.7109375" style="56" customWidth="1"/>
    <col min="8465" max="8465" width="1" style="56" customWidth="1"/>
    <col min="8466" max="8466" width="10.5703125" style="56" customWidth="1"/>
    <col min="8467" max="8467" width="1.42578125" style="56" customWidth="1"/>
    <col min="8468" max="8468" width="9.7109375" style="56" customWidth="1"/>
    <col min="8469" max="8469" width="11.5703125" style="56" customWidth="1"/>
    <col min="8470" max="8470" width="10.42578125" style="56" customWidth="1"/>
    <col min="8471" max="8471" width="1.5703125" style="56" customWidth="1"/>
    <col min="8472" max="8472" width="10.5703125" style="56" customWidth="1"/>
    <col min="8473" max="8473" width="5" style="56" customWidth="1"/>
    <col min="8474" max="8704" width="6.85546875" style="56" customWidth="1"/>
    <col min="8705" max="8705" width="17" style="56" customWidth="1"/>
    <col min="8706" max="8706" width="1.5703125" style="56" customWidth="1"/>
    <col min="8707" max="8707" width="8.28515625" style="56" customWidth="1"/>
    <col min="8708" max="8708" width="1.42578125" style="56" customWidth="1"/>
    <col min="8709" max="8709" width="3.85546875" style="56" customWidth="1"/>
    <col min="8710" max="8710" width="1" style="56" customWidth="1"/>
    <col min="8711" max="8711" width="9.140625" style="56" customWidth="1"/>
    <col min="8712" max="8712" width="1.140625" style="56" customWidth="1"/>
    <col min="8713" max="8713" width="10.28515625" style="56" customWidth="1"/>
    <col min="8714" max="8714" width="1" style="56" customWidth="1"/>
    <col min="8715" max="8715" width="11.5703125" style="56" customWidth="1"/>
    <col min="8716" max="8716" width="1" style="56" customWidth="1"/>
    <col min="8717" max="8717" width="3.140625" style="56" customWidth="1"/>
    <col min="8718" max="8718" width="7.5703125" style="56" customWidth="1"/>
    <col min="8719" max="8719" width="1" style="56" customWidth="1"/>
    <col min="8720" max="8720" width="10.7109375" style="56" customWidth="1"/>
    <col min="8721" max="8721" width="1" style="56" customWidth="1"/>
    <col min="8722" max="8722" width="10.5703125" style="56" customWidth="1"/>
    <col min="8723" max="8723" width="1.42578125" style="56" customWidth="1"/>
    <col min="8724" max="8724" width="9.7109375" style="56" customWidth="1"/>
    <col min="8725" max="8725" width="11.5703125" style="56" customWidth="1"/>
    <col min="8726" max="8726" width="10.42578125" style="56" customWidth="1"/>
    <col min="8727" max="8727" width="1.5703125" style="56" customWidth="1"/>
    <col min="8728" max="8728" width="10.5703125" style="56" customWidth="1"/>
    <col min="8729" max="8729" width="5" style="56" customWidth="1"/>
    <col min="8730" max="8960" width="6.85546875" style="56" customWidth="1"/>
    <col min="8961" max="8961" width="17" style="56" customWidth="1"/>
    <col min="8962" max="8962" width="1.5703125" style="56" customWidth="1"/>
    <col min="8963" max="8963" width="8.28515625" style="56" customWidth="1"/>
    <col min="8964" max="8964" width="1.42578125" style="56" customWidth="1"/>
    <col min="8965" max="8965" width="3.85546875" style="56" customWidth="1"/>
    <col min="8966" max="8966" width="1" style="56" customWidth="1"/>
    <col min="8967" max="8967" width="9.140625" style="56" customWidth="1"/>
    <col min="8968" max="8968" width="1.140625" style="56" customWidth="1"/>
    <col min="8969" max="8969" width="10.28515625" style="56" customWidth="1"/>
    <col min="8970" max="8970" width="1" style="56" customWidth="1"/>
    <col min="8971" max="8971" width="11.5703125" style="56" customWidth="1"/>
    <col min="8972" max="8972" width="1" style="56" customWidth="1"/>
    <col min="8973" max="8973" width="3.140625" style="56" customWidth="1"/>
    <col min="8974" max="8974" width="7.5703125" style="56" customWidth="1"/>
    <col min="8975" max="8975" width="1" style="56" customWidth="1"/>
    <col min="8976" max="8976" width="10.7109375" style="56" customWidth="1"/>
    <col min="8977" max="8977" width="1" style="56" customWidth="1"/>
    <col min="8978" max="8978" width="10.5703125" style="56" customWidth="1"/>
    <col min="8979" max="8979" width="1.42578125" style="56" customWidth="1"/>
    <col min="8980" max="8980" width="9.7109375" style="56" customWidth="1"/>
    <col min="8981" max="8981" width="11.5703125" style="56" customWidth="1"/>
    <col min="8982" max="8982" width="10.42578125" style="56" customWidth="1"/>
    <col min="8983" max="8983" width="1.5703125" style="56" customWidth="1"/>
    <col min="8984" max="8984" width="10.5703125" style="56" customWidth="1"/>
    <col min="8985" max="8985" width="5" style="56" customWidth="1"/>
    <col min="8986" max="9216" width="6.85546875" style="56" customWidth="1"/>
    <col min="9217" max="9217" width="17" style="56" customWidth="1"/>
    <col min="9218" max="9218" width="1.5703125" style="56" customWidth="1"/>
    <col min="9219" max="9219" width="8.28515625" style="56" customWidth="1"/>
    <col min="9220" max="9220" width="1.42578125" style="56" customWidth="1"/>
    <col min="9221" max="9221" width="3.85546875" style="56" customWidth="1"/>
    <col min="9222" max="9222" width="1" style="56" customWidth="1"/>
    <col min="9223" max="9223" width="9.140625" style="56" customWidth="1"/>
    <col min="9224" max="9224" width="1.140625" style="56" customWidth="1"/>
    <col min="9225" max="9225" width="10.28515625" style="56" customWidth="1"/>
    <col min="9226" max="9226" width="1" style="56" customWidth="1"/>
    <col min="9227" max="9227" width="11.5703125" style="56" customWidth="1"/>
    <col min="9228" max="9228" width="1" style="56" customWidth="1"/>
    <col min="9229" max="9229" width="3.140625" style="56" customWidth="1"/>
    <col min="9230" max="9230" width="7.5703125" style="56" customWidth="1"/>
    <col min="9231" max="9231" width="1" style="56" customWidth="1"/>
    <col min="9232" max="9232" width="10.7109375" style="56" customWidth="1"/>
    <col min="9233" max="9233" width="1" style="56" customWidth="1"/>
    <col min="9234" max="9234" width="10.5703125" style="56" customWidth="1"/>
    <col min="9235" max="9235" width="1.42578125" style="56" customWidth="1"/>
    <col min="9236" max="9236" width="9.7109375" style="56" customWidth="1"/>
    <col min="9237" max="9237" width="11.5703125" style="56" customWidth="1"/>
    <col min="9238" max="9238" width="10.42578125" style="56" customWidth="1"/>
    <col min="9239" max="9239" width="1.5703125" style="56" customWidth="1"/>
    <col min="9240" max="9240" width="10.5703125" style="56" customWidth="1"/>
    <col min="9241" max="9241" width="5" style="56" customWidth="1"/>
    <col min="9242" max="9472" width="6.85546875" style="56" customWidth="1"/>
    <col min="9473" max="9473" width="17" style="56" customWidth="1"/>
    <col min="9474" max="9474" width="1.5703125" style="56" customWidth="1"/>
    <col min="9475" max="9475" width="8.28515625" style="56" customWidth="1"/>
    <col min="9476" max="9476" width="1.42578125" style="56" customWidth="1"/>
    <col min="9477" max="9477" width="3.85546875" style="56" customWidth="1"/>
    <col min="9478" max="9478" width="1" style="56" customWidth="1"/>
    <col min="9479" max="9479" width="9.140625" style="56" customWidth="1"/>
    <col min="9480" max="9480" width="1.140625" style="56" customWidth="1"/>
    <col min="9481" max="9481" width="10.28515625" style="56" customWidth="1"/>
    <col min="9482" max="9482" width="1" style="56" customWidth="1"/>
    <col min="9483" max="9483" width="11.5703125" style="56" customWidth="1"/>
    <col min="9484" max="9484" width="1" style="56" customWidth="1"/>
    <col min="9485" max="9485" width="3.140625" style="56" customWidth="1"/>
    <col min="9486" max="9486" width="7.5703125" style="56" customWidth="1"/>
    <col min="9487" max="9487" width="1" style="56" customWidth="1"/>
    <col min="9488" max="9488" width="10.7109375" style="56" customWidth="1"/>
    <col min="9489" max="9489" width="1" style="56" customWidth="1"/>
    <col min="9490" max="9490" width="10.5703125" style="56" customWidth="1"/>
    <col min="9491" max="9491" width="1.42578125" style="56" customWidth="1"/>
    <col min="9492" max="9492" width="9.7109375" style="56" customWidth="1"/>
    <col min="9493" max="9493" width="11.5703125" style="56" customWidth="1"/>
    <col min="9494" max="9494" width="10.42578125" style="56" customWidth="1"/>
    <col min="9495" max="9495" width="1.5703125" style="56" customWidth="1"/>
    <col min="9496" max="9496" width="10.5703125" style="56" customWidth="1"/>
    <col min="9497" max="9497" width="5" style="56" customWidth="1"/>
    <col min="9498" max="9728" width="6.85546875" style="56" customWidth="1"/>
    <col min="9729" max="9729" width="17" style="56" customWidth="1"/>
    <col min="9730" max="9730" width="1.5703125" style="56" customWidth="1"/>
    <col min="9731" max="9731" width="8.28515625" style="56" customWidth="1"/>
    <col min="9732" max="9732" width="1.42578125" style="56" customWidth="1"/>
    <col min="9733" max="9733" width="3.85546875" style="56" customWidth="1"/>
    <col min="9734" max="9734" width="1" style="56" customWidth="1"/>
    <col min="9735" max="9735" width="9.140625" style="56" customWidth="1"/>
    <col min="9736" max="9736" width="1.140625" style="56" customWidth="1"/>
    <col min="9737" max="9737" width="10.28515625" style="56" customWidth="1"/>
    <col min="9738" max="9738" width="1" style="56" customWidth="1"/>
    <col min="9739" max="9739" width="11.5703125" style="56" customWidth="1"/>
    <col min="9740" max="9740" width="1" style="56" customWidth="1"/>
    <col min="9741" max="9741" width="3.140625" style="56" customWidth="1"/>
    <col min="9742" max="9742" width="7.5703125" style="56" customWidth="1"/>
    <col min="9743" max="9743" width="1" style="56" customWidth="1"/>
    <col min="9744" max="9744" width="10.7109375" style="56" customWidth="1"/>
    <col min="9745" max="9745" width="1" style="56" customWidth="1"/>
    <col min="9746" max="9746" width="10.5703125" style="56" customWidth="1"/>
    <col min="9747" max="9747" width="1.42578125" style="56" customWidth="1"/>
    <col min="9748" max="9748" width="9.7109375" style="56" customWidth="1"/>
    <col min="9749" max="9749" width="11.5703125" style="56" customWidth="1"/>
    <col min="9750" max="9750" width="10.42578125" style="56" customWidth="1"/>
    <col min="9751" max="9751" width="1.5703125" style="56" customWidth="1"/>
    <col min="9752" max="9752" width="10.5703125" style="56" customWidth="1"/>
    <col min="9753" max="9753" width="5" style="56" customWidth="1"/>
    <col min="9754" max="9984" width="6.85546875" style="56" customWidth="1"/>
    <col min="9985" max="9985" width="17" style="56" customWidth="1"/>
    <col min="9986" max="9986" width="1.5703125" style="56" customWidth="1"/>
    <col min="9987" max="9987" width="8.28515625" style="56" customWidth="1"/>
    <col min="9988" max="9988" width="1.42578125" style="56" customWidth="1"/>
    <col min="9989" max="9989" width="3.85546875" style="56" customWidth="1"/>
    <col min="9990" max="9990" width="1" style="56" customWidth="1"/>
    <col min="9991" max="9991" width="9.140625" style="56" customWidth="1"/>
    <col min="9992" max="9992" width="1.140625" style="56" customWidth="1"/>
    <col min="9993" max="9993" width="10.28515625" style="56" customWidth="1"/>
    <col min="9994" max="9994" width="1" style="56" customWidth="1"/>
    <col min="9995" max="9995" width="11.5703125" style="56" customWidth="1"/>
    <col min="9996" max="9996" width="1" style="56" customWidth="1"/>
    <col min="9997" max="9997" width="3.140625" style="56" customWidth="1"/>
    <col min="9998" max="9998" width="7.5703125" style="56" customWidth="1"/>
    <col min="9999" max="9999" width="1" style="56" customWidth="1"/>
    <col min="10000" max="10000" width="10.7109375" style="56" customWidth="1"/>
    <col min="10001" max="10001" width="1" style="56" customWidth="1"/>
    <col min="10002" max="10002" width="10.5703125" style="56" customWidth="1"/>
    <col min="10003" max="10003" width="1.42578125" style="56" customWidth="1"/>
    <col min="10004" max="10004" width="9.7109375" style="56" customWidth="1"/>
    <col min="10005" max="10005" width="11.5703125" style="56" customWidth="1"/>
    <col min="10006" max="10006" width="10.42578125" style="56" customWidth="1"/>
    <col min="10007" max="10007" width="1.5703125" style="56" customWidth="1"/>
    <col min="10008" max="10008" width="10.5703125" style="56" customWidth="1"/>
    <col min="10009" max="10009" width="5" style="56" customWidth="1"/>
    <col min="10010" max="10240" width="6.85546875" style="56" customWidth="1"/>
    <col min="10241" max="10241" width="17" style="56" customWidth="1"/>
    <col min="10242" max="10242" width="1.5703125" style="56" customWidth="1"/>
    <col min="10243" max="10243" width="8.28515625" style="56" customWidth="1"/>
    <col min="10244" max="10244" width="1.42578125" style="56" customWidth="1"/>
    <col min="10245" max="10245" width="3.85546875" style="56" customWidth="1"/>
    <col min="10246" max="10246" width="1" style="56" customWidth="1"/>
    <col min="10247" max="10247" width="9.140625" style="56" customWidth="1"/>
    <col min="10248" max="10248" width="1.140625" style="56" customWidth="1"/>
    <col min="10249" max="10249" width="10.28515625" style="56" customWidth="1"/>
    <col min="10250" max="10250" width="1" style="56" customWidth="1"/>
    <col min="10251" max="10251" width="11.5703125" style="56" customWidth="1"/>
    <col min="10252" max="10252" width="1" style="56" customWidth="1"/>
    <col min="10253" max="10253" width="3.140625" style="56" customWidth="1"/>
    <col min="10254" max="10254" width="7.5703125" style="56" customWidth="1"/>
    <col min="10255" max="10255" width="1" style="56" customWidth="1"/>
    <col min="10256" max="10256" width="10.7109375" style="56" customWidth="1"/>
    <col min="10257" max="10257" width="1" style="56" customWidth="1"/>
    <col min="10258" max="10258" width="10.5703125" style="56" customWidth="1"/>
    <col min="10259" max="10259" width="1.42578125" style="56" customWidth="1"/>
    <col min="10260" max="10260" width="9.7109375" style="56" customWidth="1"/>
    <col min="10261" max="10261" width="11.5703125" style="56" customWidth="1"/>
    <col min="10262" max="10262" width="10.42578125" style="56" customWidth="1"/>
    <col min="10263" max="10263" width="1.5703125" style="56" customWidth="1"/>
    <col min="10264" max="10264" width="10.5703125" style="56" customWidth="1"/>
    <col min="10265" max="10265" width="5" style="56" customWidth="1"/>
    <col min="10266" max="10496" width="6.85546875" style="56" customWidth="1"/>
    <col min="10497" max="10497" width="17" style="56" customWidth="1"/>
    <col min="10498" max="10498" width="1.5703125" style="56" customWidth="1"/>
    <col min="10499" max="10499" width="8.28515625" style="56" customWidth="1"/>
    <col min="10500" max="10500" width="1.42578125" style="56" customWidth="1"/>
    <col min="10501" max="10501" width="3.85546875" style="56" customWidth="1"/>
    <col min="10502" max="10502" width="1" style="56" customWidth="1"/>
    <col min="10503" max="10503" width="9.140625" style="56" customWidth="1"/>
    <col min="10504" max="10504" width="1.140625" style="56" customWidth="1"/>
    <col min="10505" max="10505" width="10.28515625" style="56" customWidth="1"/>
    <col min="10506" max="10506" width="1" style="56" customWidth="1"/>
    <col min="10507" max="10507" width="11.5703125" style="56" customWidth="1"/>
    <col min="10508" max="10508" width="1" style="56" customWidth="1"/>
    <col min="10509" max="10509" width="3.140625" style="56" customWidth="1"/>
    <col min="10510" max="10510" width="7.5703125" style="56" customWidth="1"/>
    <col min="10511" max="10511" width="1" style="56" customWidth="1"/>
    <col min="10512" max="10512" width="10.7109375" style="56" customWidth="1"/>
    <col min="10513" max="10513" width="1" style="56" customWidth="1"/>
    <col min="10514" max="10514" width="10.5703125" style="56" customWidth="1"/>
    <col min="10515" max="10515" width="1.42578125" style="56" customWidth="1"/>
    <col min="10516" max="10516" width="9.7109375" style="56" customWidth="1"/>
    <col min="10517" max="10517" width="11.5703125" style="56" customWidth="1"/>
    <col min="10518" max="10518" width="10.42578125" style="56" customWidth="1"/>
    <col min="10519" max="10519" width="1.5703125" style="56" customWidth="1"/>
    <col min="10520" max="10520" width="10.5703125" style="56" customWidth="1"/>
    <col min="10521" max="10521" width="5" style="56" customWidth="1"/>
    <col min="10522" max="10752" width="6.85546875" style="56" customWidth="1"/>
    <col min="10753" max="10753" width="17" style="56" customWidth="1"/>
    <col min="10754" max="10754" width="1.5703125" style="56" customWidth="1"/>
    <col min="10755" max="10755" width="8.28515625" style="56" customWidth="1"/>
    <col min="10756" max="10756" width="1.42578125" style="56" customWidth="1"/>
    <col min="10757" max="10757" width="3.85546875" style="56" customWidth="1"/>
    <col min="10758" max="10758" width="1" style="56" customWidth="1"/>
    <col min="10759" max="10759" width="9.140625" style="56" customWidth="1"/>
    <col min="10760" max="10760" width="1.140625" style="56" customWidth="1"/>
    <col min="10761" max="10761" width="10.28515625" style="56" customWidth="1"/>
    <col min="10762" max="10762" width="1" style="56" customWidth="1"/>
    <col min="10763" max="10763" width="11.5703125" style="56" customWidth="1"/>
    <col min="10764" max="10764" width="1" style="56" customWidth="1"/>
    <col min="10765" max="10765" width="3.140625" style="56" customWidth="1"/>
    <col min="10766" max="10766" width="7.5703125" style="56" customWidth="1"/>
    <col min="10767" max="10767" width="1" style="56" customWidth="1"/>
    <col min="10768" max="10768" width="10.7109375" style="56" customWidth="1"/>
    <col min="10769" max="10769" width="1" style="56" customWidth="1"/>
    <col min="10770" max="10770" width="10.5703125" style="56" customWidth="1"/>
    <col min="10771" max="10771" width="1.42578125" style="56" customWidth="1"/>
    <col min="10772" max="10772" width="9.7109375" style="56" customWidth="1"/>
    <col min="10773" max="10773" width="11.5703125" style="56" customWidth="1"/>
    <col min="10774" max="10774" width="10.42578125" style="56" customWidth="1"/>
    <col min="10775" max="10775" width="1.5703125" style="56" customWidth="1"/>
    <col min="10776" max="10776" width="10.5703125" style="56" customWidth="1"/>
    <col min="10777" max="10777" width="5" style="56" customWidth="1"/>
    <col min="10778" max="11008" width="6.85546875" style="56" customWidth="1"/>
    <col min="11009" max="11009" width="17" style="56" customWidth="1"/>
    <col min="11010" max="11010" width="1.5703125" style="56" customWidth="1"/>
    <col min="11011" max="11011" width="8.28515625" style="56" customWidth="1"/>
    <col min="11012" max="11012" width="1.42578125" style="56" customWidth="1"/>
    <col min="11013" max="11013" width="3.85546875" style="56" customWidth="1"/>
    <col min="11014" max="11014" width="1" style="56" customWidth="1"/>
    <col min="11015" max="11015" width="9.140625" style="56" customWidth="1"/>
    <col min="11016" max="11016" width="1.140625" style="56" customWidth="1"/>
    <col min="11017" max="11017" width="10.28515625" style="56" customWidth="1"/>
    <col min="11018" max="11018" width="1" style="56" customWidth="1"/>
    <col min="11019" max="11019" width="11.5703125" style="56" customWidth="1"/>
    <col min="11020" max="11020" width="1" style="56" customWidth="1"/>
    <col min="11021" max="11021" width="3.140625" style="56" customWidth="1"/>
    <col min="11022" max="11022" width="7.5703125" style="56" customWidth="1"/>
    <col min="11023" max="11023" width="1" style="56" customWidth="1"/>
    <col min="11024" max="11024" width="10.7109375" style="56" customWidth="1"/>
    <col min="11025" max="11025" width="1" style="56" customWidth="1"/>
    <col min="11026" max="11026" width="10.5703125" style="56" customWidth="1"/>
    <col min="11027" max="11027" width="1.42578125" style="56" customWidth="1"/>
    <col min="11028" max="11028" width="9.7109375" style="56" customWidth="1"/>
    <col min="11029" max="11029" width="11.5703125" style="56" customWidth="1"/>
    <col min="11030" max="11030" width="10.42578125" style="56" customWidth="1"/>
    <col min="11031" max="11031" width="1.5703125" style="56" customWidth="1"/>
    <col min="11032" max="11032" width="10.5703125" style="56" customWidth="1"/>
    <col min="11033" max="11033" width="5" style="56" customWidth="1"/>
    <col min="11034" max="11264" width="6.85546875" style="56" customWidth="1"/>
    <col min="11265" max="11265" width="17" style="56" customWidth="1"/>
    <col min="11266" max="11266" width="1.5703125" style="56" customWidth="1"/>
    <col min="11267" max="11267" width="8.28515625" style="56" customWidth="1"/>
    <col min="11268" max="11268" width="1.42578125" style="56" customWidth="1"/>
    <col min="11269" max="11269" width="3.85546875" style="56" customWidth="1"/>
    <col min="11270" max="11270" width="1" style="56" customWidth="1"/>
    <col min="11271" max="11271" width="9.140625" style="56" customWidth="1"/>
    <col min="11272" max="11272" width="1.140625" style="56" customWidth="1"/>
    <col min="11273" max="11273" width="10.28515625" style="56" customWidth="1"/>
    <col min="11274" max="11274" width="1" style="56" customWidth="1"/>
    <col min="11275" max="11275" width="11.5703125" style="56" customWidth="1"/>
    <col min="11276" max="11276" width="1" style="56" customWidth="1"/>
    <col min="11277" max="11277" width="3.140625" style="56" customWidth="1"/>
    <col min="11278" max="11278" width="7.5703125" style="56" customWidth="1"/>
    <col min="11279" max="11279" width="1" style="56" customWidth="1"/>
    <col min="11280" max="11280" width="10.7109375" style="56" customWidth="1"/>
    <col min="11281" max="11281" width="1" style="56" customWidth="1"/>
    <col min="11282" max="11282" width="10.5703125" style="56" customWidth="1"/>
    <col min="11283" max="11283" width="1.42578125" style="56" customWidth="1"/>
    <col min="11284" max="11284" width="9.7109375" style="56" customWidth="1"/>
    <col min="11285" max="11285" width="11.5703125" style="56" customWidth="1"/>
    <col min="11286" max="11286" width="10.42578125" style="56" customWidth="1"/>
    <col min="11287" max="11287" width="1.5703125" style="56" customWidth="1"/>
    <col min="11288" max="11288" width="10.5703125" style="56" customWidth="1"/>
    <col min="11289" max="11289" width="5" style="56" customWidth="1"/>
    <col min="11290" max="11520" width="6.85546875" style="56" customWidth="1"/>
    <col min="11521" max="11521" width="17" style="56" customWidth="1"/>
    <col min="11522" max="11522" width="1.5703125" style="56" customWidth="1"/>
    <col min="11523" max="11523" width="8.28515625" style="56" customWidth="1"/>
    <col min="11524" max="11524" width="1.42578125" style="56" customWidth="1"/>
    <col min="11525" max="11525" width="3.85546875" style="56" customWidth="1"/>
    <col min="11526" max="11526" width="1" style="56" customWidth="1"/>
    <col min="11527" max="11527" width="9.140625" style="56" customWidth="1"/>
    <col min="11528" max="11528" width="1.140625" style="56" customWidth="1"/>
    <col min="11529" max="11529" width="10.28515625" style="56" customWidth="1"/>
    <col min="11530" max="11530" width="1" style="56" customWidth="1"/>
    <col min="11531" max="11531" width="11.5703125" style="56" customWidth="1"/>
    <col min="11532" max="11532" width="1" style="56" customWidth="1"/>
    <col min="11533" max="11533" width="3.140625" style="56" customWidth="1"/>
    <col min="11534" max="11534" width="7.5703125" style="56" customWidth="1"/>
    <col min="11535" max="11535" width="1" style="56" customWidth="1"/>
    <col min="11536" max="11536" width="10.7109375" style="56" customWidth="1"/>
    <col min="11537" max="11537" width="1" style="56" customWidth="1"/>
    <col min="11538" max="11538" width="10.5703125" style="56" customWidth="1"/>
    <col min="11539" max="11539" width="1.42578125" style="56" customWidth="1"/>
    <col min="11540" max="11540" width="9.7109375" style="56" customWidth="1"/>
    <col min="11541" max="11541" width="11.5703125" style="56" customWidth="1"/>
    <col min="11542" max="11542" width="10.42578125" style="56" customWidth="1"/>
    <col min="11543" max="11543" width="1.5703125" style="56" customWidth="1"/>
    <col min="11544" max="11544" width="10.5703125" style="56" customWidth="1"/>
    <col min="11545" max="11545" width="5" style="56" customWidth="1"/>
    <col min="11546" max="11776" width="6.85546875" style="56" customWidth="1"/>
    <col min="11777" max="11777" width="17" style="56" customWidth="1"/>
    <col min="11778" max="11778" width="1.5703125" style="56" customWidth="1"/>
    <col min="11779" max="11779" width="8.28515625" style="56" customWidth="1"/>
    <col min="11780" max="11780" width="1.42578125" style="56" customWidth="1"/>
    <col min="11781" max="11781" width="3.85546875" style="56" customWidth="1"/>
    <col min="11782" max="11782" width="1" style="56" customWidth="1"/>
    <col min="11783" max="11783" width="9.140625" style="56" customWidth="1"/>
    <col min="11784" max="11784" width="1.140625" style="56" customWidth="1"/>
    <col min="11785" max="11785" width="10.28515625" style="56" customWidth="1"/>
    <col min="11786" max="11786" width="1" style="56" customWidth="1"/>
    <col min="11787" max="11787" width="11.5703125" style="56" customWidth="1"/>
    <col min="11788" max="11788" width="1" style="56" customWidth="1"/>
    <col min="11789" max="11789" width="3.140625" style="56" customWidth="1"/>
    <col min="11790" max="11790" width="7.5703125" style="56" customWidth="1"/>
    <col min="11791" max="11791" width="1" style="56" customWidth="1"/>
    <col min="11792" max="11792" width="10.7109375" style="56" customWidth="1"/>
    <col min="11793" max="11793" width="1" style="56" customWidth="1"/>
    <col min="11794" max="11794" width="10.5703125" style="56" customWidth="1"/>
    <col min="11795" max="11795" width="1.42578125" style="56" customWidth="1"/>
    <col min="11796" max="11796" width="9.7109375" style="56" customWidth="1"/>
    <col min="11797" max="11797" width="11.5703125" style="56" customWidth="1"/>
    <col min="11798" max="11798" width="10.42578125" style="56" customWidth="1"/>
    <col min="11799" max="11799" width="1.5703125" style="56" customWidth="1"/>
    <col min="11800" max="11800" width="10.5703125" style="56" customWidth="1"/>
    <col min="11801" max="11801" width="5" style="56" customWidth="1"/>
    <col min="11802" max="12032" width="6.85546875" style="56" customWidth="1"/>
    <col min="12033" max="12033" width="17" style="56" customWidth="1"/>
    <col min="12034" max="12034" width="1.5703125" style="56" customWidth="1"/>
    <col min="12035" max="12035" width="8.28515625" style="56" customWidth="1"/>
    <col min="12036" max="12036" width="1.42578125" style="56" customWidth="1"/>
    <col min="12037" max="12037" width="3.85546875" style="56" customWidth="1"/>
    <col min="12038" max="12038" width="1" style="56" customWidth="1"/>
    <col min="12039" max="12039" width="9.140625" style="56" customWidth="1"/>
    <col min="12040" max="12040" width="1.140625" style="56" customWidth="1"/>
    <col min="12041" max="12041" width="10.28515625" style="56" customWidth="1"/>
    <col min="12042" max="12042" width="1" style="56" customWidth="1"/>
    <col min="12043" max="12043" width="11.5703125" style="56" customWidth="1"/>
    <col min="12044" max="12044" width="1" style="56" customWidth="1"/>
    <col min="12045" max="12045" width="3.140625" style="56" customWidth="1"/>
    <col min="12046" max="12046" width="7.5703125" style="56" customWidth="1"/>
    <col min="12047" max="12047" width="1" style="56" customWidth="1"/>
    <col min="12048" max="12048" width="10.7109375" style="56" customWidth="1"/>
    <col min="12049" max="12049" width="1" style="56" customWidth="1"/>
    <col min="12050" max="12050" width="10.5703125" style="56" customWidth="1"/>
    <col min="12051" max="12051" width="1.42578125" style="56" customWidth="1"/>
    <col min="12052" max="12052" width="9.7109375" style="56" customWidth="1"/>
    <col min="12053" max="12053" width="11.5703125" style="56" customWidth="1"/>
    <col min="12054" max="12054" width="10.42578125" style="56" customWidth="1"/>
    <col min="12055" max="12055" width="1.5703125" style="56" customWidth="1"/>
    <col min="12056" max="12056" width="10.5703125" style="56" customWidth="1"/>
    <col min="12057" max="12057" width="5" style="56" customWidth="1"/>
    <col min="12058" max="12288" width="6.85546875" style="56" customWidth="1"/>
    <col min="12289" max="12289" width="17" style="56" customWidth="1"/>
    <col min="12290" max="12290" width="1.5703125" style="56" customWidth="1"/>
    <col min="12291" max="12291" width="8.28515625" style="56" customWidth="1"/>
    <col min="12292" max="12292" width="1.42578125" style="56" customWidth="1"/>
    <col min="12293" max="12293" width="3.85546875" style="56" customWidth="1"/>
    <col min="12294" max="12294" width="1" style="56" customWidth="1"/>
    <col min="12295" max="12295" width="9.140625" style="56" customWidth="1"/>
    <col min="12296" max="12296" width="1.140625" style="56" customWidth="1"/>
    <col min="12297" max="12297" width="10.28515625" style="56" customWidth="1"/>
    <col min="12298" max="12298" width="1" style="56" customWidth="1"/>
    <col min="12299" max="12299" width="11.5703125" style="56" customWidth="1"/>
    <col min="12300" max="12300" width="1" style="56" customWidth="1"/>
    <col min="12301" max="12301" width="3.140625" style="56" customWidth="1"/>
    <col min="12302" max="12302" width="7.5703125" style="56" customWidth="1"/>
    <col min="12303" max="12303" width="1" style="56" customWidth="1"/>
    <col min="12304" max="12304" width="10.7109375" style="56" customWidth="1"/>
    <col min="12305" max="12305" width="1" style="56" customWidth="1"/>
    <col min="12306" max="12306" width="10.5703125" style="56" customWidth="1"/>
    <col min="12307" max="12307" width="1.42578125" style="56" customWidth="1"/>
    <col min="12308" max="12308" width="9.7109375" style="56" customWidth="1"/>
    <col min="12309" max="12309" width="11.5703125" style="56" customWidth="1"/>
    <col min="12310" max="12310" width="10.42578125" style="56" customWidth="1"/>
    <col min="12311" max="12311" width="1.5703125" style="56" customWidth="1"/>
    <col min="12312" max="12312" width="10.5703125" style="56" customWidth="1"/>
    <col min="12313" max="12313" width="5" style="56" customWidth="1"/>
    <col min="12314" max="12544" width="6.85546875" style="56" customWidth="1"/>
    <col min="12545" max="12545" width="17" style="56" customWidth="1"/>
    <col min="12546" max="12546" width="1.5703125" style="56" customWidth="1"/>
    <col min="12547" max="12547" width="8.28515625" style="56" customWidth="1"/>
    <col min="12548" max="12548" width="1.42578125" style="56" customWidth="1"/>
    <col min="12549" max="12549" width="3.85546875" style="56" customWidth="1"/>
    <col min="12550" max="12550" width="1" style="56" customWidth="1"/>
    <col min="12551" max="12551" width="9.140625" style="56" customWidth="1"/>
    <col min="12552" max="12552" width="1.140625" style="56" customWidth="1"/>
    <col min="12553" max="12553" width="10.28515625" style="56" customWidth="1"/>
    <col min="12554" max="12554" width="1" style="56" customWidth="1"/>
    <col min="12555" max="12555" width="11.5703125" style="56" customWidth="1"/>
    <col min="12556" max="12556" width="1" style="56" customWidth="1"/>
    <col min="12557" max="12557" width="3.140625" style="56" customWidth="1"/>
    <col min="12558" max="12558" width="7.5703125" style="56" customWidth="1"/>
    <col min="12559" max="12559" width="1" style="56" customWidth="1"/>
    <col min="12560" max="12560" width="10.7109375" style="56" customWidth="1"/>
    <col min="12561" max="12561" width="1" style="56" customWidth="1"/>
    <col min="12562" max="12562" width="10.5703125" style="56" customWidth="1"/>
    <col min="12563" max="12563" width="1.42578125" style="56" customWidth="1"/>
    <col min="12564" max="12564" width="9.7109375" style="56" customWidth="1"/>
    <col min="12565" max="12565" width="11.5703125" style="56" customWidth="1"/>
    <col min="12566" max="12566" width="10.42578125" style="56" customWidth="1"/>
    <col min="12567" max="12567" width="1.5703125" style="56" customWidth="1"/>
    <col min="12568" max="12568" width="10.5703125" style="56" customWidth="1"/>
    <col min="12569" max="12569" width="5" style="56" customWidth="1"/>
    <col min="12570" max="12800" width="6.85546875" style="56" customWidth="1"/>
    <col min="12801" max="12801" width="17" style="56" customWidth="1"/>
    <col min="12802" max="12802" width="1.5703125" style="56" customWidth="1"/>
    <col min="12803" max="12803" width="8.28515625" style="56" customWidth="1"/>
    <col min="12804" max="12804" width="1.42578125" style="56" customWidth="1"/>
    <col min="12805" max="12805" width="3.85546875" style="56" customWidth="1"/>
    <col min="12806" max="12806" width="1" style="56" customWidth="1"/>
    <col min="12807" max="12807" width="9.140625" style="56" customWidth="1"/>
    <col min="12808" max="12808" width="1.140625" style="56" customWidth="1"/>
    <col min="12809" max="12809" width="10.28515625" style="56" customWidth="1"/>
    <col min="12810" max="12810" width="1" style="56" customWidth="1"/>
    <col min="12811" max="12811" width="11.5703125" style="56" customWidth="1"/>
    <col min="12812" max="12812" width="1" style="56" customWidth="1"/>
    <col min="12813" max="12813" width="3.140625" style="56" customWidth="1"/>
    <col min="12814" max="12814" width="7.5703125" style="56" customWidth="1"/>
    <col min="12815" max="12815" width="1" style="56" customWidth="1"/>
    <col min="12816" max="12816" width="10.7109375" style="56" customWidth="1"/>
    <col min="12817" max="12817" width="1" style="56" customWidth="1"/>
    <col min="12818" max="12818" width="10.5703125" style="56" customWidth="1"/>
    <col min="12819" max="12819" width="1.42578125" style="56" customWidth="1"/>
    <col min="12820" max="12820" width="9.7109375" style="56" customWidth="1"/>
    <col min="12821" max="12821" width="11.5703125" style="56" customWidth="1"/>
    <col min="12822" max="12822" width="10.42578125" style="56" customWidth="1"/>
    <col min="12823" max="12823" width="1.5703125" style="56" customWidth="1"/>
    <col min="12824" max="12824" width="10.5703125" style="56" customWidth="1"/>
    <col min="12825" max="12825" width="5" style="56" customWidth="1"/>
    <col min="12826" max="13056" width="6.85546875" style="56" customWidth="1"/>
    <col min="13057" max="13057" width="17" style="56" customWidth="1"/>
    <col min="13058" max="13058" width="1.5703125" style="56" customWidth="1"/>
    <col min="13059" max="13059" width="8.28515625" style="56" customWidth="1"/>
    <col min="13060" max="13060" width="1.42578125" style="56" customWidth="1"/>
    <col min="13061" max="13061" width="3.85546875" style="56" customWidth="1"/>
    <col min="13062" max="13062" width="1" style="56" customWidth="1"/>
    <col min="13063" max="13063" width="9.140625" style="56" customWidth="1"/>
    <col min="13064" max="13064" width="1.140625" style="56" customWidth="1"/>
    <col min="13065" max="13065" width="10.28515625" style="56" customWidth="1"/>
    <col min="13066" max="13066" width="1" style="56" customWidth="1"/>
    <col min="13067" max="13067" width="11.5703125" style="56" customWidth="1"/>
    <col min="13068" max="13068" width="1" style="56" customWidth="1"/>
    <col min="13069" max="13069" width="3.140625" style="56" customWidth="1"/>
    <col min="13070" max="13070" width="7.5703125" style="56" customWidth="1"/>
    <col min="13071" max="13071" width="1" style="56" customWidth="1"/>
    <col min="13072" max="13072" width="10.7109375" style="56" customWidth="1"/>
    <col min="13073" max="13073" width="1" style="56" customWidth="1"/>
    <col min="13074" max="13074" width="10.5703125" style="56" customWidth="1"/>
    <col min="13075" max="13075" width="1.42578125" style="56" customWidth="1"/>
    <col min="13076" max="13076" width="9.7109375" style="56" customWidth="1"/>
    <col min="13077" max="13077" width="11.5703125" style="56" customWidth="1"/>
    <col min="13078" max="13078" width="10.42578125" style="56" customWidth="1"/>
    <col min="13079" max="13079" width="1.5703125" style="56" customWidth="1"/>
    <col min="13080" max="13080" width="10.5703125" style="56" customWidth="1"/>
    <col min="13081" max="13081" width="5" style="56" customWidth="1"/>
    <col min="13082" max="13312" width="6.85546875" style="56" customWidth="1"/>
    <col min="13313" max="13313" width="17" style="56" customWidth="1"/>
    <col min="13314" max="13314" width="1.5703125" style="56" customWidth="1"/>
    <col min="13315" max="13315" width="8.28515625" style="56" customWidth="1"/>
    <col min="13316" max="13316" width="1.42578125" style="56" customWidth="1"/>
    <col min="13317" max="13317" width="3.85546875" style="56" customWidth="1"/>
    <col min="13318" max="13318" width="1" style="56" customWidth="1"/>
    <col min="13319" max="13319" width="9.140625" style="56" customWidth="1"/>
    <col min="13320" max="13320" width="1.140625" style="56" customWidth="1"/>
    <col min="13321" max="13321" width="10.28515625" style="56" customWidth="1"/>
    <col min="13322" max="13322" width="1" style="56" customWidth="1"/>
    <col min="13323" max="13323" width="11.5703125" style="56" customWidth="1"/>
    <col min="13324" max="13324" width="1" style="56" customWidth="1"/>
    <col min="13325" max="13325" width="3.140625" style="56" customWidth="1"/>
    <col min="13326" max="13326" width="7.5703125" style="56" customWidth="1"/>
    <col min="13327" max="13327" width="1" style="56" customWidth="1"/>
    <col min="13328" max="13328" width="10.7109375" style="56" customWidth="1"/>
    <col min="13329" max="13329" width="1" style="56" customWidth="1"/>
    <col min="13330" max="13330" width="10.5703125" style="56" customWidth="1"/>
    <col min="13331" max="13331" width="1.42578125" style="56" customWidth="1"/>
    <col min="13332" max="13332" width="9.7109375" style="56" customWidth="1"/>
    <col min="13333" max="13333" width="11.5703125" style="56" customWidth="1"/>
    <col min="13334" max="13334" width="10.42578125" style="56" customWidth="1"/>
    <col min="13335" max="13335" width="1.5703125" style="56" customWidth="1"/>
    <col min="13336" max="13336" width="10.5703125" style="56" customWidth="1"/>
    <col min="13337" max="13337" width="5" style="56" customWidth="1"/>
    <col min="13338" max="13568" width="6.85546875" style="56" customWidth="1"/>
    <col min="13569" max="13569" width="17" style="56" customWidth="1"/>
    <col min="13570" max="13570" width="1.5703125" style="56" customWidth="1"/>
    <col min="13571" max="13571" width="8.28515625" style="56" customWidth="1"/>
    <col min="13572" max="13572" width="1.42578125" style="56" customWidth="1"/>
    <col min="13573" max="13573" width="3.85546875" style="56" customWidth="1"/>
    <col min="13574" max="13574" width="1" style="56" customWidth="1"/>
    <col min="13575" max="13575" width="9.140625" style="56" customWidth="1"/>
    <col min="13576" max="13576" width="1.140625" style="56" customWidth="1"/>
    <col min="13577" max="13577" width="10.28515625" style="56" customWidth="1"/>
    <col min="13578" max="13578" width="1" style="56" customWidth="1"/>
    <col min="13579" max="13579" width="11.5703125" style="56" customWidth="1"/>
    <col min="13580" max="13580" width="1" style="56" customWidth="1"/>
    <col min="13581" max="13581" width="3.140625" style="56" customWidth="1"/>
    <col min="13582" max="13582" width="7.5703125" style="56" customWidth="1"/>
    <col min="13583" max="13583" width="1" style="56" customWidth="1"/>
    <col min="13584" max="13584" width="10.7109375" style="56" customWidth="1"/>
    <col min="13585" max="13585" width="1" style="56" customWidth="1"/>
    <col min="13586" max="13586" width="10.5703125" style="56" customWidth="1"/>
    <col min="13587" max="13587" width="1.42578125" style="56" customWidth="1"/>
    <col min="13588" max="13588" width="9.7109375" style="56" customWidth="1"/>
    <col min="13589" max="13589" width="11.5703125" style="56" customWidth="1"/>
    <col min="13590" max="13590" width="10.42578125" style="56" customWidth="1"/>
    <col min="13591" max="13591" width="1.5703125" style="56" customWidth="1"/>
    <col min="13592" max="13592" width="10.5703125" style="56" customWidth="1"/>
    <col min="13593" max="13593" width="5" style="56" customWidth="1"/>
    <col min="13594" max="13824" width="6.85546875" style="56" customWidth="1"/>
    <col min="13825" max="13825" width="17" style="56" customWidth="1"/>
    <col min="13826" max="13826" width="1.5703125" style="56" customWidth="1"/>
    <col min="13827" max="13827" width="8.28515625" style="56" customWidth="1"/>
    <col min="13828" max="13828" width="1.42578125" style="56" customWidth="1"/>
    <col min="13829" max="13829" width="3.85546875" style="56" customWidth="1"/>
    <col min="13830" max="13830" width="1" style="56" customWidth="1"/>
    <col min="13831" max="13831" width="9.140625" style="56" customWidth="1"/>
    <col min="13832" max="13832" width="1.140625" style="56" customWidth="1"/>
    <col min="13833" max="13833" width="10.28515625" style="56" customWidth="1"/>
    <col min="13834" max="13834" width="1" style="56" customWidth="1"/>
    <col min="13835" max="13835" width="11.5703125" style="56" customWidth="1"/>
    <col min="13836" max="13836" width="1" style="56" customWidth="1"/>
    <col min="13837" max="13837" width="3.140625" style="56" customWidth="1"/>
    <col min="13838" max="13838" width="7.5703125" style="56" customWidth="1"/>
    <col min="13839" max="13839" width="1" style="56" customWidth="1"/>
    <col min="13840" max="13840" width="10.7109375" style="56" customWidth="1"/>
    <col min="13841" max="13841" width="1" style="56" customWidth="1"/>
    <col min="13842" max="13842" width="10.5703125" style="56" customWidth="1"/>
    <col min="13843" max="13843" width="1.42578125" style="56" customWidth="1"/>
    <col min="13844" max="13844" width="9.7109375" style="56" customWidth="1"/>
    <col min="13845" max="13845" width="11.5703125" style="56" customWidth="1"/>
    <col min="13846" max="13846" width="10.42578125" style="56" customWidth="1"/>
    <col min="13847" max="13847" width="1.5703125" style="56" customWidth="1"/>
    <col min="13848" max="13848" width="10.5703125" style="56" customWidth="1"/>
    <col min="13849" max="13849" width="5" style="56" customWidth="1"/>
    <col min="13850" max="14080" width="6.85546875" style="56" customWidth="1"/>
    <col min="14081" max="14081" width="17" style="56" customWidth="1"/>
    <col min="14082" max="14082" width="1.5703125" style="56" customWidth="1"/>
    <col min="14083" max="14083" width="8.28515625" style="56" customWidth="1"/>
    <col min="14084" max="14084" width="1.42578125" style="56" customWidth="1"/>
    <col min="14085" max="14085" width="3.85546875" style="56" customWidth="1"/>
    <col min="14086" max="14086" width="1" style="56" customWidth="1"/>
    <col min="14087" max="14087" width="9.140625" style="56" customWidth="1"/>
    <col min="14088" max="14088" width="1.140625" style="56" customWidth="1"/>
    <col min="14089" max="14089" width="10.28515625" style="56" customWidth="1"/>
    <col min="14090" max="14090" width="1" style="56" customWidth="1"/>
    <col min="14091" max="14091" width="11.5703125" style="56" customWidth="1"/>
    <col min="14092" max="14092" width="1" style="56" customWidth="1"/>
    <col min="14093" max="14093" width="3.140625" style="56" customWidth="1"/>
    <col min="14094" max="14094" width="7.5703125" style="56" customWidth="1"/>
    <col min="14095" max="14095" width="1" style="56" customWidth="1"/>
    <col min="14096" max="14096" width="10.7109375" style="56" customWidth="1"/>
    <col min="14097" max="14097" width="1" style="56" customWidth="1"/>
    <col min="14098" max="14098" width="10.5703125" style="56" customWidth="1"/>
    <col min="14099" max="14099" width="1.42578125" style="56" customWidth="1"/>
    <col min="14100" max="14100" width="9.7109375" style="56" customWidth="1"/>
    <col min="14101" max="14101" width="11.5703125" style="56" customWidth="1"/>
    <col min="14102" max="14102" width="10.42578125" style="56" customWidth="1"/>
    <col min="14103" max="14103" width="1.5703125" style="56" customWidth="1"/>
    <col min="14104" max="14104" width="10.5703125" style="56" customWidth="1"/>
    <col min="14105" max="14105" width="5" style="56" customWidth="1"/>
    <col min="14106" max="14336" width="6.85546875" style="56" customWidth="1"/>
    <col min="14337" max="14337" width="17" style="56" customWidth="1"/>
    <col min="14338" max="14338" width="1.5703125" style="56" customWidth="1"/>
    <col min="14339" max="14339" width="8.28515625" style="56" customWidth="1"/>
    <col min="14340" max="14340" width="1.42578125" style="56" customWidth="1"/>
    <col min="14341" max="14341" width="3.85546875" style="56" customWidth="1"/>
    <col min="14342" max="14342" width="1" style="56" customWidth="1"/>
    <col min="14343" max="14343" width="9.140625" style="56" customWidth="1"/>
    <col min="14344" max="14344" width="1.140625" style="56" customWidth="1"/>
    <col min="14345" max="14345" width="10.28515625" style="56" customWidth="1"/>
    <col min="14346" max="14346" width="1" style="56" customWidth="1"/>
    <col min="14347" max="14347" width="11.5703125" style="56" customWidth="1"/>
    <col min="14348" max="14348" width="1" style="56" customWidth="1"/>
    <col min="14349" max="14349" width="3.140625" style="56" customWidth="1"/>
    <col min="14350" max="14350" width="7.5703125" style="56" customWidth="1"/>
    <col min="14351" max="14351" width="1" style="56" customWidth="1"/>
    <col min="14352" max="14352" width="10.7109375" style="56" customWidth="1"/>
    <col min="14353" max="14353" width="1" style="56" customWidth="1"/>
    <col min="14354" max="14354" width="10.5703125" style="56" customWidth="1"/>
    <col min="14355" max="14355" width="1.42578125" style="56" customWidth="1"/>
    <col min="14356" max="14356" width="9.7109375" style="56" customWidth="1"/>
    <col min="14357" max="14357" width="11.5703125" style="56" customWidth="1"/>
    <col min="14358" max="14358" width="10.42578125" style="56" customWidth="1"/>
    <col min="14359" max="14359" width="1.5703125" style="56" customWidth="1"/>
    <col min="14360" max="14360" width="10.5703125" style="56" customWidth="1"/>
    <col min="14361" max="14361" width="5" style="56" customWidth="1"/>
    <col min="14362" max="14592" width="6.85546875" style="56" customWidth="1"/>
    <col min="14593" max="14593" width="17" style="56" customWidth="1"/>
    <col min="14594" max="14594" width="1.5703125" style="56" customWidth="1"/>
    <col min="14595" max="14595" width="8.28515625" style="56" customWidth="1"/>
    <col min="14596" max="14596" width="1.42578125" style="56" customWidth="1"/>
    <col min="14597" max="14597" width="3.85546875" style="56" customWidth="1"/>
    <col min="14598" max="14598" width="1" style="56" customWidth="1"/>
    <col min="14599" max="14599" width="9.140625" style="56" customWidth="1"/>
    <col min="14600" max="14600" width="1.140625" style="56" customWidth="1"/>
    <col min="14601" max="14601" width="10.28515625" style="56" customWidth="1"/>
    <col min="14602" max="14602" width="1" style="56" customWidth="1"/>
    <col min="14603" max="14603" width="11.5703125" style="56" customWidth="1"/>
    <col min="14604" max="14604" width="1" style="56" customWidth="1"/>
    <col min="14605" max="14605" width="3.140625" style="56" customWidth="1"/>
    <col min="14606" max="14606" width="7.5703125" style="56" customWidth="1"/>
    <col min="14607" max="14607" width="1" style="56" customWidth="1"/>
    <col min="14608" max="14608" width="10.7109375" style="56" customWidth="1"/>
    <col min="14609" max="14609" width="1" style="56" customWidth="1"/>
    <col min="14610" max="14610" width="10.5703125" style="56" customWidth="1"/>
    <col min="14611" max="14611" width="1.42578125" style="56" customWidth="1"/>
    <col min="14612" max="14612" width="9.7109375" style="56" customWidth="1"/>
    <col min="14613" max="14613" width="11.5703125" style="56" customWidth="1"/>
    <col min="14614" max="14614" width="10.42578125" style="56" customWidth="1"/>
    <col min="14615" max="14615" width="1.5703125" style="56" customWidth="1"/>
    <col min="14616" max="14616" width="10.5703125" style="56" customWidth="1"/>
    <col min="14617" max="14617" width="5" style="56" customWidth="1"/>
    <col min="14618" max="14848" width="6.85546875" style="56" customWidth="1"/>
    <col min="14849" max="14849" width="17" style="56" customWidth="1"/>
    <col min="14850" max="14850" width="1.5703125" style="56" customWidth="1"/>
    <col min="14851" max="14851" width="8.28515625" style="56" customWidth="1"/>
    <col min="14852" max="14852" width="1.42578125" style="56" customWidth="1"/>
    <col min="14853" max="14853" width="3.85546875" style="56" customWidth="1"/>
    <col min="14854" max="14854" width="1" style="56" customWidth="1"/>
    <col min="14855" max="14855" width="9.140625" style="56" customWidth="1"/>
    <col min="14856" max="14856" width="1.140625" style="56" customWidth="1"/>
    <col min="14857" max="14857" width="10.28515625" style="56" customWidth="1"/>
    <col min="14858" max="14858" width="1" style="56" customWidth="1"/>
    <col min="14859" max="14859" width="11.5703125" style="56" customWidth="1"/>
    <col min="14860" max="14860" width="1" style="56" customWidth="1"/>
    <col min="14861" max="14861" width="3.140625" style="56" customWidth="1"/>
    <col min="14862" max="14862" width="7.5703125" style="56" customWidth="1"/>
    <col min="14863" max="14863" width="1" style="56" customWidth="1"/>
    <col min="14864" max="14864" width="10.7109375" style="56" customWidth="1"/>
    <col min="14865" max="14865" width="1" style="56" customWidth="1"/>
    <col min="14866" max="14866" width="10.5703125" style="56" customWidth="1"/>
    <col min="14867" max="14867" width="1.42578125" style="56" customWidth="1"/>
    <col min="14868" max="14868" width="9.7109375" style="56" customWidth="1"/>
    <col min="14869" max="14869" width="11.5703125" style="56" customWidth="1"/>
    <col min="14870" max="14870" width="10.42578125" style="56" customWidth="1"/>
    <col min="14871" max="14871" width="1.5703125" style="56" customWidth="1"/>
    <col min="14872" max="14872" width="10.5703125" style="56" customWidth="1"/>
    <col min="14873" max="14873" width="5" style="56" customWidth="1"/>
    <col min="14874" max="15104" width="6.85546875" style="56" customWidth="1"/>
    <col min="15105" max="15105" width="17" style="56" customWidth="1"/>
    <col min="15106" max="15106" width="1.5703125" style="56" customWidth="1"/>
    <col min="15107" max="15107" width="8.28515625" style="56" customWidth="1"/>
    <col min="15108" max="15108" width="1.42578125" style="56" customWidth="1"/>
    <col min="15109" max="15109" width="3.85546875" style="56" customWidth="1"/>
    <col min="15110" max="15110" width="1" style="56" customWidth="1"/>
    <col min="15111" max="15111" width="9.140625" style="56" customWidth="1"/>
    <col min="15112" max="15112" width="1.140625" style="56" customWidth="1"/>
    <col min="15113" max="15113" width="10.28515625" style="56" customWidth="1"/>
    <col min="15114" max="15114" width="1" style="56" customWidth="1"/>
    <col min="15115" max="15115" width="11.5703125" style="56" customWidth="1"/>
    <col min="15116" max="15116" width="1" style="56" customWidth="1"/>
    <col min="15117" max="15117" width="3.140625" style="56" customWidth="1"/>
    <col min="15118" max="15118" width="7.5703125" style="56" customWidth="1"/>
    <col min="15119" max="15119" width="1" style="56" customWidth="1"/>
    <col min="15120" max="15120" width="10.7109375" style="56" customWidth="1"/>
    <col min="15121" max="15121" width="1" style="56" customWidth="1"/>
    <col min="15122" max="15122" width="10.5703125" style="56" customWidth="1"/>
    <col min="15123" max="15123" width="1.42578125" style="56" customWidth="1"/>
    <col min="15124" max="15124" width="9.7109375" style="56" customWidth="1"/>
    <col min="15125" max="15125" width="11.5703125" style="56" customWidth="1"/>
    <col min="15126" max="15126" width="10.42578125" style="56" customWidth="1"/>
    <col min="15127" max="15127" width="1.5703125" style="56" customWidth="1"/>
    <col min="15128" max="15128" width="10.5703125" style="56" customWidth="1"/>
    <col min="15129" max="15129" width="5" style="56" customWidth="1"/>
    <col min="15130" max="15360" width="6.85546875" style="56" customWidth="1"/>
    <col min="15361" max="15361" width="17" style="56" customWidth="1"/>
    <col min="15362" max="15362" width="1.5703125" style="56" customWidth="1"/>
    <col min="15363" max="15363" width="8.28515625" style="56" customWidth="1"/>
    <col min="15364" max="15364" width="1.42578125" style="56" customWidth="1"/>
    <col min="15365" max="15365" width="3.85546875" style="56" customWidth="1"/>
    <col min="15366" max="15366" width="1" style="56" customWidth="1"/>
    <col min="15367" max="15367" width="9.140625" style="56" customWidth="1"/>
    <col min="15368" max="15368" width="1.140625" style="56" customWidth="1"/>
    <col min="15369" max="15369" width="10.28515625" style="56" customWidth="1"/>
    <col min="15370" max="15370" width="1" style="56" customWidth="1"/>
    <col min="15371" max="15371" width="11.5703125" style="56" customWidth="1"/>
    <col min="15372" max="15372" width="1" style="56" customWidth="1"/>
    <col min="15373" max="15373" width="3.140625" style="56" customWidth="1"/>
    <col min="15374" max="15374" width="7.5703125" style="56" customWidth="1"/>
    <col min="15375" max="15375" width="1" style="56" customWidth="1"/>
    <col min="15376" max="15376" width="10.7109375" style="56" customWidth="1"/>
    <col min="15377" max="15377" width="1" style="56" customWidth="1"/>
    <col min="15378" max="15378" width="10.5703125" style="56" customWidth="1"/>
    <col min="15379" max="15379" width="1.42578125" style="56" customWidth="1"/>
    <col min="15380" max="15380" width="9.7109375" style="56" customWidth="1"/>
    <col min="15381" max="15381" width="11.5703125" style="56" customWidth="1"/>
    <col min="15382" max="15382" width="10.42578125" style="56" customWidth="1"/>
    <col min="15383" max="15383" width="1.5703125" style="56" customWidth="1"/>
    <col min="15384" max="15384" width="10.5703125" style="56" customWidth="1"/>
    <col min="15385" max="15385" width="5" style="56" customWidth="1"/>
    <col min="15386" max="15616" width="6.85546875" style="56" customWidth="1"/>
    <col min="15617" max="15617" width="17" style="56" customWidth="1"/>
    <col min="15618" max="15618" width="1.5703125" style="56" customWidth="1"/>
    <col min="15619" max="15619" width="8.28515625" style="56" customWidth="1"/>
    <col min="15620" max="15620" width="1.42578125" style="56" customWidth="1"/>
    <col min="15621" max="15621" width="3.85546875" style="56" customWidth="1"/>
    <col min="15622" max="15622" width="1" style="56" customWidth="1"/>
    <col min="15623" max="15623" width="9.140625" style="56" customWidth="1"/>
    <col min="15624" max="15624" width="1.140625" style="56" customWidth="1"/>
    <col min="15625" max="15625" width="10.28515625" style="56" customWidth="1"/>
    <col min="15626" max="15626" width="1" style="56" customWidth="1"/>
    <col min="15627" max="15627" width="11.5703125" style="56" customWidth="1"/>
    <col min="15628" max="15628" width="1" style="56" customWidth="1"/>
    <col min="15629" max="15629" width="3.140625" style="56" customWidth="1"/>
    <col min="15630" max="15630" width="7.5703125" style="56" customWidth="1"/>
    <col min="15631" max="15631" width="1" style="56" customWidth="1"/>
    <col min="15632" max="15632" width="10.7109375" style="56" customWidth="1"/>
    <col min="15633" max="15633" width="1" style="56" customWidth="1"/>
    <col min="15634" max="15634" width="10.5703125" style="56" customWidth="1"/>
    <col min="15635" max="15635" width="1.42578125" style="56" customWidth="1"/>
    <col min="15636" max="15636" width="9.7109375" style="56" customWidth="1"/>
    <col min="15637" max="15637" width="11.5703125" style="56" customWidth="1"/>
    <col min="15638" max="15638" width="10.42578125" style="56" customWidth="1"/>
    <col min="15639" max="15639" width="1.5703125" style="56" customWidth="1"/>
    <col min="15640" max="15640" width="10.5703125" style="56" customWidth="1"/>
    <col min="15641" max="15641" width="5" style="56" customWidth="1"/>
    <col min="15642" max="15872" width="6.85546875" style="56" customWidth="1"/>
    <col min="15873" max="15873" width="17" style="56" customWidth="1"/>
    <col min="15874" max="15874" width="1.5703125" style="56" customWidth="1"/>
    <col min="15875" max="15875" width="8.28515625" style="56" customWidth="1"/>
    <col min="15876" max="15876" width="1.42578125" style="56" customWidth="1"/>
    <col min="15877" max="15877" width="3.85546875" style="56" customWidth="1"/>
    <col min="15878" max="15878" width="1" style="56" customWidth="1"/>
    <col min="15879" max="15879" width="9.140625" style="56" customWidth="1"/>
    <col min="15880" max="15880" width="1.140625" style="56" customWidth="1"/>
    <col min="15881" max="15881" width="10.28515625" style="56" customWidth="1"/>
    <col min="15882" max="15882" width="1" style="56" customWidth="1"/>
    <col min="15883" max="15883" width="11.5703125" style="56" customWidth="1"/>
    <col min="15884" max="15884" width="1" style="56" customWidth="1"/>
    <col min="15885" max="15885" width="3.140625" style="56" customWidth="1"/>
    <col min="15886" max="15886" width="7.5703125" style="56" customWidth="1"/>
    <col min="15887" max="15887" width="1" style="56" customWidth="1"/>
    <col min="15888" max="15888" width="10.7109375" style="56" customWidth="1"/>
    <col min="15889" max="15889" width="1" style="56" customWidth="1"/>
    <col min="15890" max="15890" width="10.5703125" style="56" customWidth="1"/>
    <col min="15891" max="15891" width="1.42578125" style="56" customWidth="1"/>
    <col min="15892" max="15892" width="9.7109375" style="56" customWidth="1"/>
    <col min="15893" max="15893" width="11.5703125" style="56" customWidth="1"/>
    <col min="15894" max="15894" width="10.42578125" style="56" customWidth="1"/>
    <col min="15895" max="15895" width="1.5703125" style="56" customWidth="1"/>
    <col min="15896" max="15896" width="10.5703125" style="56" customWidth="1"/>
    <col min="15897" max="15897" width="5" style="56" customWidth="1"/>
    <col min="15898" max="16128" width="6.85546875" style="56" customWidth="1"/>
    <col min="16129" max="16129" width="17" style="56" customWidth="1"/>
    <col min="16130" max="16130" width="1.5703125" style="56" customWidth="1"/>
    <col min="16131" max="16131" width="8.28515625" style="56" customWidth="1"/>
    <col min="16132" max="16132" width="1.42578125" style="56" customWidth="1"/>
    <col min="16133" max="16133" width="3.85546875" style="56" customWidth="1"/>
    <col min="16134" max="16134" width="1" style="56" customWidth="1"/>
    <col min="16135" max="16135" width="9.140625" style="56" customWidth="1"/>
    <col min="16136" max="16136" width="1.140625" style="56" customWidth="1"/>
    <col min="16137" max="16137" width="10.28515625" style="56" customWidth="1"/>
    <col min="16138" max="16138" width="1" style="56" customWidth="1"/>
    <col min="16139" max="16139" width="11.5703125" style="56" customWidth="1"/>
    <col min="16140" max="16140" width="1" style="56" customWidth="1"/>
    <col min="16141" max="16141" width="3.140625" style="56" customWidth="1"/>
    <col min="16142" max="16142" width="7.5703125" style="56" customWidth="1"/>
    <col min="16143" max="16143" width="1" style="56" customWidth="1"/>
    <col min="16144" max="16144" width="10.7109375" style="56" customWidth="1"/>
    <col min="16145" max="16145" width="1" style="56" customWidth="1"/>
    <col min="16146" max="16146" width="10.5703125" style="56" customWidth="1"/>
    <col min="16147" max="16147" width="1.42578125" style="56" customWidth="1"/>
    <col min="16148" max="16148" width="9.7109375" style="56" customWidth="1"/>
    <col min="16149" max="16149" width="11.5703125" style="56" customWidth="1"/>
    <col min="16150" max="16150" width="10.42578125" style="56" customWidth="1"/>
    <col min="16151" max="16151" width="1.5703125" style="56" customWidth="1"/>
    <col min="16152" max="16152" width="10.5703125" style="56" customWidth="1"/>
    <col min="16153" max="16153" width="5" style="56" customWidth="1"/>
    <col min="16154" max="16384" width="6.85546875" style="56" customWidth="1"/>
  </cols>
  <sheetData>
    <row r="1" spans="1:25" ht="12" customHeight="1" x14ac:dyDescent="0.25">
      <c r="B1" s="137" t="s">
        <v>181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25" ht="12" customHeight="1" x14ac:dyDescent="0.25"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25" ht="15.75" customHeight="1" x14ac:dyDescent="0.25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25" ht="33.75" customHeight="1" x14ac:dyDescent="0.25"/>
    <row r="5" spans="1:25" x14ac:dyDescent="0.25">
      <c r="M5" s="138" t="s">
        <v>182</v>
      </c>
      <c r="N5" s="138"/>
      <c r="O5" s="138"/>
      <c r="P5" s="138" t="s">
        <v>183</v>
      </c>
    </row>
    <row r="6" spans="1:25" ht="15" customHeight="1" x14ac:dyDescent="0.25">
      <c r="A6" s="138" t="s">
        <v>184</v>
      </c>
      <c r="B6" s="138"/>
      <c r="C6" s="138"/>
      <c r="F6" s="138" t="s">
        <v>185</v>
      </c>
      <c r="G6" s="138"/>
      <c r="I6" s="70" t="s">
        <v>186</v>
      </c>
      <c r="K6" s="70" t="s">
        <v>187</v>
      </c>
      <c r="M6" s="138"/>
      <c r="N6" s="138"/>
      <c r="O6" s="138"/>
      <c r="P6" s="138"/>
    </row>
    <row r="7" spans="1:25" ht="18" customHeight="1" x14ac:dyDescent="0.25">
      <c r="A7" s="136" t="s">
        <v>188</v>
      </c>
      <c r="B7" s="136"/>
    </row>
    <row r="8" spans="1:25" ht="0.75" customHeight="1" x14ac:dyDescent="0.25"/>
    <row r="9" spans="1:25" x14ac:dyDescent="0.25">
      <c r="A9" s="132" t="s">
        <v>189</v>
      </c>
      <c r="B9" s="132"/>
      <c r="C9" s="132"/>
      <c r="D9" s="132"/>
      <c r="G9" s="133">
        <v>154371.44</v>
      </c>
      <c r="H9" s="133"/>
      <c r="I9" s="71">
        <v>234426</v>
      </c>
      <c r="K9" s="71">
        <v>-80054.559999999998</v>
      </c>
      <c r="M9" s="133">
        <v>231557.16</v>
      </c>
      <c r="N9" s="133"/>
      <c r="P9" s="71">
        <v>-2868.84</v>
      </c>
      <c r="R9" s="132" t="s">
        <v>144</v>
      </c>
      <c r="S9" s="132"/>
      <c r="T9" s="132"/>
      <c r="U9" s="132"/>
      <c r="V9" s="132"/>
      <c r="W9" s="132"/>
      <c r="X9" s="132"/>
      <c r="Y9" s="132"/>
    </row>
    <row r="10" spans="1:25" ht="2.25" customHeight="1" x14ac:dyDescent="0.25"/>
    <row r="11" spans="1:25" ht="17.25" customHeight="1" x14ac:dyDescent="0.25">
      <c r="A11" s="134" t="s">
        <v>190</v>
      </c>
      <c r="B11" s="134"/>
      <c r="C11" s="134"/>
      <c r="D11" s="134"/>
      <c r="E11" s="134"/>
      <c r="G11" s="72">
        <v>154371.44</v>
      </c>
      <c r="I11" s="72">
        <v>234426</v>
      </c>
      <c r="K11" s="72">
        <v>-80054.559999999998</v>
      </c>
      <c r="M11" s="135">
        <v>231557.16</v>
      </c>
      <c r="N11" s="135"/>
      <c r="P11" s="72">
        <v>-2868.84</v>
      </c>
    </row>
    <row r="12" spans="1:25" ht="0.75" customHeight="1" x14ac:dyDescent="0.25"/>
    <row r="13" spans="1:25" x14ac:dyDescent="0.25">
      <c r="A13" s="132" t="s">
        <v>191</v>
      </c>
      <c r="B13" s="132"/>
      <c r="C13" s="132"/>
      <c r="D13" s="132"/>
      <c r="G13" s="133">
        <v>426795.5</v>
      </c>
      <c r="H13" s="133"/>
      <c r="I13" s="71">
        <v>995000</v>
      </c>
      <c r="K13" s="71">
        <v>-568204.5</v>
      </c>
      <c r="M13" s="133">
        <v>640193.25</v>
      </c>
      <c r="N13" s="133"/>
      <c r="P13" s="71">
        <v>-354806.75</v>
      </c>
      <c r="R13" s="132" t="s">
        <v>108</v>
      </c>
      <c r="S13" s="132"/>
      <c r="T13" s="132"/>
      <c r="U13" s="132"/>
      <c r="V13" s="132"/>
      <c r="W13" s="132"/>
      <c r="X13" s="132"/>
      <c r="Y13" s="132"/>
    </row>
    <row r="14" spans="1:25" ht="0.75" customHeight="1" x14ac:dyDescent="0.25"/>
    <row r="15" spans="1:25" x14ac:dyDescent="0.25">
      <c r="A15" s="132" t="s">
        <v>192</v>
      </c>
      <c r="B15" s="132"/>
      <c r="C15" s="132"/>
      <c r="D15" s="132"/>
      <c r="G15" s="133">
        <v>71262</v>
      </c>
      <c r="H15" s="133"/>
      <c r="I15" s="71">
        <v>67267</v>
      </c>
      <c r="K15" s="71">
        <v>3995</v>
      </c>
      <c r="M15" s="133">
        <v>106893</v>
      </c>
      <c r="N15" s="133"/>
      <c r="P15" s="71">
        <v>39626</v>
      </c>
      <c r="R15" s="132" t="s">
        <v>118</v>
      </c>
      <c r="S15" s="132"/>
      <c r="T15" s="132"/>
      <c r="U15" s="132"/>
      <c r="V15" s="132"/>
      <c r="W15" s="132"/>
      <c r="X15" s="132"/>
      <c r="Y15" s="132"/>
    </row>
    <row r="16" spans="1:25" ht="0.75" customHeight="1" x14ac:dyDescent="0.25"/>
    <row r="17" spans="1:25" x14ac:dyDescent="0.25">
      <c r="A17" s="132" t="s">
        <v>193</v>
      </c>
      <c r="B17" s="132"/>
      <c r="C17" s="132"/>
      <c r="D17" s="132"/>
      <c r="G17" s="133">
        <v>126201.11</v>
      </c>
      <c r="H17" s="133"/>
      <c r="I17" s="71">
        <v>211890</v>
      </c>
      <c r="K17" s="71">
        <v>-85688.89</v>
      </c>
      <c r="M17" s="133">
        <v>189301.66500000001</v>
      </c>
      <c r="N17" s="133"/>
      <c r="P17" s="71">
        <v>-22588.334999999999</v>
      </c>
      <c r="R17" s="132" t="s">
        <v>194</v>
      </c>
      <c r="S17" s="132"/>
      <c r="T17" s="132"/>
      <c r="U17" s="132"/>
      <c r="V17" s="132"/>
      <c r="W17" s="132"/>
      <c r="X17" s="132"/>
      <c r="Y17" s="132"/>
    </row>
    <row r="18" spans="1:25" ht="2.25" customHeight="1" x14ac:dyDescent="0.25"/>
    <row r="19" spans="1:25" ht="17.25" customHeight="1" x14ac:dyDescent="0.25">
      <c r="A19" s="134" t="s">
        <v>195</v>
      </c>
      <c r="B19" s="134"/>
      <c r="C19" s="134"/>
      <c r="D19" s="134"/>
      <c r="E19" s="134"/>
      <c r="G19" s="72">
        <v>624258.61</v>
      </c>
      <c r="I19" s="72">
        <v>1274157</v>
      </c>
      <c r="K19" s="72">
        <v>-649898.39</v>
      </c>
      <c r="M19" s="135">
        <v>936387.91500000004</v>
      </c>
      <c r="N19" s="135"/>
      <c r="P19" s="72">
        <v>-337769.08500000002</v>
      </c>
    </row>
    <row r="20" spans="1:25" ht="0.75" customHeight="1" x14ac:dyDescent="0.25"/>
    <row r="21" spans="1:25" x14ac:dyDescent="0.25">
      <c r="A21" s="132" t="s">
        <v>196</v>
      </c>
      <c r="B21" s="132"/>
      <c r="C21" s="132"/>
      <c r="D21" s="132"/>
      <c r="G21" s="139">
        <f>811524.48-250000</f>
        <v>561524.47999999998</v>
      </c>
      <c r="H21" s="139"/>
      <c r="I21" s="71">
        <v>1120000</v>
      </c>
      <c r="K21" s="71">
        <v>-308475.52000000002</v>
      </c>
      <c r="M21" s="133">
        <v>1217286.72</v>
      </c>
      <c r="N21" s="133"/>
      <c r="P21" s="71">
        <v>97286.720000000001</v>
      </c>
      <c r="R21" s="132" t="s">
        <v>197</v>
      </c>
      <c r="S21" s="132"/>
      <c r="T21" s="132"/>
      <c r="U21" s="132"/>
      <c r="V21" s="132"/>
      <c r="W21" s="132"/>
      <c r="X21" s="132"/>
      <c r="Y21" s="132"/>
    </row>
    <row r="22" spans="1:25" ht="0.75" customHeight="1" x14ac:dyDescent="0.25"/>
    <row r="23" spans="1:25" x14ac:dyDescent="0.25">
      <c r="A23" s="132" t="s">
        <v>198</v>
      </c>
      <c r="B23" s="132"/>
      <c r="C23" s="132"/>
      <c r="D23" s="132"/>
      <c r="G23" s="133">
        <v>0</v>
      </c>
      <c r="H23" s="133"/>
      <c r="I23" s="71">
        <v>90000</v>
      </c>
      <c r="K23" s="71">
        <v>-90000</v>
      </c>
      <c r="M23" s="133">
        <v>0</v>
      </c>
      <c r="N23" s="133"/>
      <c r="P23" s="71">
        <v>-90000</v>
      </c>
      <c r="R23" s="132" t="s">
        <v>199</v>
      </c>
      <c r="S23" s="132"/>
      <c r="T23" s="132"/>
      <c r="U23" s="132"/>
      <c r="V23" s="132"/>
      <c r="W23" s="132"/>
      <c r="X23" s="132"/>
      <c r="Y23" s="132"/>
    </row>
    <row r="24" spans="1:25" ht="0.75" customHeight="1" x14ac:dyDescent="0.25"/>
    <row r="25" spans="1:25" x14ac:dyDescent="0.25">
      <c r="A25" s="132" t="s">
        <v>200</v>
      </c>
      <c r="B25" s="132"/>
      <c r="C25" s="132"/>
      <c r="D25" s="132"/>
      <c r="G25" s="133">
        <v>13500</v>
      </c>
      <c r="H25" s="133"/>
      <c r="I25" s="71">
        <v>0</v>
      </c>
      <c r="K25" s="71">
        <v>13500</v>
      </c>
      <c r="M25" s="133">
        <v>20250</v>
      </c>
      <c r="N25" s="133"/>
      <c r="P25" s="71">
        <v>20250</v>
      </c>
      <c r="R25" s="132" t="s">
        <v>201</v>
      </c>
      <c r="S25" s="132"/>
      <c r="T25" s="132"/>
      <c r="U25" s="132"/>
      <c r="V25" s="132"/>
      <c r="W25" s="132"/>
      <c r="X25" s="132"/>
      <c r="Y25" s="132"/>
    </row>
    <row r="26" spans="1:25" ht="0.75" customHeight="1" x14ac:dyDescent="0.25"/>
    <row r="27" spans="1:25" x14ac:dyDescent="0.25">
      <c r="A27" s="132" t="s">
        <v>202</v>
      </c>
      <c r="B27" s="132"/>
      <c r="C27" s="132"/>
      <c r="D27" s="132"/>
      <c r="G27" s="133">
        <v>13500</v>
      </c>
      <c r="H27" s="133"/>
      <c r="I27" s="71">
        <v>0</v>
      </c>
      <c r="K27" s="71">
        <v>13500</v>
      </c>
      <c r="M27" s="133">
        <v>20250</v>
      </c>
      <c r="N27" s="133"/>
      <c r="P27" s="71">
        <v>20250</v>
      </c>
      <c r="R27" s="132" t="s">
        <v>134</v>
      </c>
      <c r="S27" s="132"/>
      <c r="T27" s="132"/>
      <c r="U27" s="132"/>
      <c r="V27" s="132"/>
      <c r="W27" s="132"/>
      <c r="X27" s="132"/>
      <c r="Y27" s="132"/>
    </row>
    <row r="28" spans="1:25" ht="0.75" customHeight="1" x14ac:dyDescent="0.25"/>
    <row r="29" spans="1:25" x14ac:dyDescent="0.25">
      <c r="A29" s="132" t="s">
        <v>203</v>
      </c>
      <c r="B29" s="132"/>
      <c r="C29" s="132"/>
      <c r="D29" s="132"/>
      <c r="G29" s="133">
        <v>18000</v>
      </c>
      <c r="H29" s="133"/>
      <c r="I29" s="71">
        <v>0</v>
      </c>
      <c r="K29" s="71">
        <v>18000</v>
      </c>
      <c r="M29" s="133">
        <v>27000</v>
      </c>
      <c r="N29" s="133"/>
      <c r="P29" s="71">
        <v>27000</v>
      </c>
      <c r="R29" s="132" t="s">
        <v>140</v>
      </c>
      <c r="S29" s="132"/>
      <c r="T29" s="132"/>
      <c r="U29" s="132"/>
      <c r="V29" s="132"/>
      <c r="W29" s="132"/>
      <c r="X29" s="132"/>
      <c r="Y29" s="132"/>
    </row>
    <row r="30" spans="1:25" ht="0.75" customHeight="1" x14ac:dyDescent="0.25"/>
    <row r="31" spans="1:25" x14ac:dyDescent="0.25">
      <c r="A31" s="132" t="s">
        <v>204</v>
      </c>
      <c r="B31" s="132"/>
      <c r="C31" s="132"/>
      <c r="D31" s="132"/>
      <c r="G31" s="133">
        <v>0</v>
      </c>
      <c r="H31" s="133"/>
      <c r="I31" s="71">
        <v>309821</v>
      </c>
      <c r="K31" s="71">
        <v>-309821</v>
      </c>
      <c r="M31" s="133">
        <v>0</v>
      </c>
      <c r="N31" s="133"/>
      <c r="P31" s="71">
        <v>-309821</v>
      </c>
      <c r="R31" s="132" t="s">
        <v>205</v>
      </c>
      <c r="S31" s="132"/>
      <c r="T31" s="132"/>
      <c r="U31" s="132"/>
      <c r="V31" s="132"/>
      <c r="W31" s="132"/>
      <c r="X31" s="132"/>
      <c r="Y31" s="132"/>
    </row>
    <row r="32" spans="1:25" ht="2.25" customHeight="1" x14ac:dyDescent="0.25"/>
    <row r="33" spans="1:25" ht="17.25" customHeight="1" x14ac:dyDescent="0.25">
      <c r="A33" s="134" t="s">
        <v>206</v>
      </c>
      <c r="B33" s="134"/>
      <c r="C33" s="134"/>
      <c r="D33" s="134"/>
      <c r="E33" s="134"/>
      <c r="G33" s="75">
        <f>856524.48-250000</f>
        <v>606524.48</v>
      </c>
      <c r="I33" s="72">
        <v>1519821</v>
      </c>
      <c r="K33" s="72">
        <v>-663296.52</v>
      </c>
      <c r="M33" s="135">
        <v>1284786.72</v>
      </c>
      <c r="N33" s="135"/>
      <c r="P33" s="72">
        <v>-235034.28</v>
      </c>
    </row>
    <row r="34" spans="1:25" ht="0.75" customHeight="1" x14ac:dyDescent="0.25"/>
    <row r="35" spans="1:25" x14ac:dyDescent="0.25">
      <c r="A35" s="132" t="s">
        <v>207</v>
      </c>
      <c r="B35" s="132"/>
      <c r="C35" s="132"/>
      <c r="D35" s="132"/>
      <c r="G35" s="133">
        <v>264438.31</v>
      </c>
      <c r="H35" s="133"/>
      <c r="I35" s="71">
        <v>425609</v>
      </c>
      <c r="K35" s="71">
        <v>-161170.69</v>
      </c>
      <c r="M35" s="133">
        <v>396657.46500000003</v>
      </c>
      <c r="N35" s="133"/>
      <c r="P35" s="71">
        <v>-28951.535</v>
      </c>
      <c r="R35" s="132" t="s">
        <v>208</v>
      </c>
      <c r="S35" s="132"/>
      <c r="T35" s="132"/>
      <c r="U35" s="132"/>
      <c r="V35" s="132"/>
      <c r="W35" s="132"/>
      <c r="X35" s="132"/>
      <c r="Y35" s="132"/>
    </row>
    <row r="36" spans="1:25" ht="0.75" customHeight="1" x14ac:dyDescent="0.25"/>
    <row r="37" spans="1:25" x14ac:dyDescent="0.25">
      <c r="A37" s="132" t="s">
        <v>209</v>
      </c>
      <c r="B37" s="132"/>
      <c r="C37" s="132"/>
      <c r="D37" s="132"/>
      <c r="G37" s="133">
        <v>801248.84</v>
      </c>
      <c r="H37" s="133"/>
      <c r="I37" s="71">
        <v>1431935</v>
      </c>
      <c r="K37" s="71">
        <v>-630686.16</v>
      </c>
      <c r="M37" s="133">
        <v>1201873.26</v>
      </c>
      <c r="N37" s="133"/>
      <c r="P37" s="71">
        <v>-230061.74</v>
      </c>
      <c r="R37" s="132" t="s">
        <v>210</v>
      </c>
      <c r="S37" s="132"/>
      <c r="T37" s="132"/>
      <c r="U37" s="132"/>
      <c r="V37" s="132"/>
      <c r="W37" s="132"/>
      <c r="X37" s="132"/>
      <c r="Y37" s="132"/>
    </row>
    <row r="38" spans="1:25" ht="2.25" customHeight="1" x14ac:dyDescent="0.25"/>
    <row r="39" spans="1:25" ht="17.25" customHeight="1" x14ac:dyDescent="0.25">
      <c r="A39" s="134" t="s">
        <v>178</v>
      </c>
      <c r="B39" s="134"/>
      <c r="C39" s="134"/>
      <c r="D39" s="134"/>
      <c r="E39" s="134"/>
      <c r="G39" s="72">
        <v>1065687.1499999999</v>
      </c>
      <c r="I39" s="72">
        <v>1857544</v>
      </c>
      <c r="K39" s="72">
        <v>-791856.85</v>
      </c>
      <c r="M39" s="135">
        <v>1598530.7250000001</v>
      </c>
      <c r="N39" s="135"/>
      <c r="P39" s="72">
        <v>-259013.27499999999</v>
      </c>
    </row>
    <row r="40" spans="1:25" ht="0.75" customHeight="1" x14ac:dyDescent="0.25"/>
    <row r="41" spans="1:25" x14ac:dyDescent="0.25">
      <c r="A41" s="132" t="s">
        <v>211</v>
      </c>
      <c r="B41" s="132"/>
      <c r="C41" s="132"/>
      <c r="D41" s="132"/>
      <c r="G41" s="133">
        <v>36.85</v>
      </c>
      <c r="H41" s="133"/>
      <c r="I41" s="71">
        <v>0</v>
      </c>
      <c r="K41" s="71">
        <v>36.85</v>
      </c>
      <c r="M41" s="133">
        <v>55.274999999999999</v>
      </c>
      <c r="N41" s="133"/>
      <c r="P41" s="71">
        <v>55.274999999999999</v>
      </c>
      <c r="R41" s="132" t="s">
        <v>212</v>
      </c>
      <c r="S41" s="132"/>
      <c r="T41" s="132"/>
      <c r="U41" s="132"/>
      <c r="V41" s="132"/>
      <c r="W41" s="132"/>
      <c r="X41" s="132"/>
      <c r="Y41" s="132"/>
    </row>
    <row r="42" spans="1:25" ht="0.75" customHeight="1" x14ac:dyDescent="0.25"/>
    <row r="43" spans="1:25" x14ac:dyDescent="0.25">
      <c r="A43" s="132" t="s">
        <v>213</v>
      </c>
      <c r="B43" s="132"/>
      <c r="C43" s="132"/>
      <c r="D43" s="132"/>
      <c r="G43" s="133">
        <v>4131.51</v>
      </c>
      <c r="H43" s="133"/>
      <c r="I43" s="71">
        <v>0</v>
      </c>
      <c r="K43" s="71">
        <v>4131.51</v>
      </c>
      <c r="M43" s="133">
        <v>6197.2650000000003</v>
      </c>
      <c r="N43" s="133"/>
      <c r="P43" s="71">
        <v>6197.2650000000003</v>
      </c>
      <c r="R43" s="132" t="s">
        <v>214</v>
      </c>
      <c r="S43" s="132"/>
      <c r="T43" s="132"/>
      <c r="U43" s="132"/>
      <c r="V43" s="132"/>
      <c r="W43" s="132"/>
      <c r="X43" s="132"/>
      <c r="Y43" s="132"/>
    </row>
    <row r="44" spans="1:25" ht="0.75" customHeight="1" x14ac:dyDescent="0.25"/>
    <row r="45" spans="1:25" x14ac:dyDescent="0.25">
      <c r="A45" s="132" t="s">
        <v>215</v>
      </c>
      <c r="B45" s="132"/>
      <c r="C45" s="132"/>
      <c r="D45" s="132"/>
      <c r="G45" s="133">
        <v>953.15</v>
      </c>
      <c r="H45" s="133"/>
      <c r="I45" s="71">
        <v>0</v>
      </c>
      <c r="K45" s="71">
        <v>953.15</v>
      </c>
      <c r="M45" s="133">
        <v>1429.7249999999999</v>
      </c>
      <c r="N45" s="133"/>
      <c r="P45" s="71">
        <v>1429.7249999999999</v>
      </c>
      <c r="R45" s="132" t="s">
        <v>81</v>
      </c>
      <c r="S45" s="132"/>
      <c r="T45" s="132"/>
      <c r="U45" s="132"/>
      <c r="V45" s="132"/>
      <c r="W45" s="132"/>
      <c r="X45" s="132"/>
      <c r="Y45" s="132"/>
    </row>
    <row r="46" spans="1:25" ht="0.75" customHeight="1" x14ac:dyDescent="0.25"/>
    <row r="47" spans="1:25" x14ac:dyDescent="0.25">
      <c r="A47" s="132" t="s">
        <v>216</v>
      </c>
      <c r="B47" s="132"/>
      <c r="C47" s="132"/>
      <c r="D47" s="132"/>
      <c r="G47" s="133">
        <v>18652.02</v>
      </c>
      <c r="H47" s="133"/>
      <c r="I47" s="71">
        <v>0</v>
      </c>
      <c r="K47" s="71">
        <v>18652.02</v>
      </c>
      <c r="M47" s="133">
        <v>27978.03</v>
      </c>
      <c r="N47" s="133"/>
      <c r="P47" s="71">
        <v>27978.03</v>
      </c>
      <c r="R47" s="132" t="s">
        <v>83</v>
      </c>
      <c r="S47" s="132"/>
      <c r="T47" s="132"/>
      <c r="U47" s="132"/>
      <c r="V47" s="132"/>
      <c r="W47" s="132"/>
      <c r="X47" s="132"/>
      <c r="Y47" s="132"/>
    </row>
    <row r="48" spans="1:25" ht="0.75" customHeight="1" x14ac:dyDescent="0.25"/>
    <row r="49" spans="1:25" x14ac:dyDescent="0.25">
      <c r="A49" s="132" t="s">
        <v>217</v>
      </c>
      <c r="B49" s="132"/>
      <c r="C49" s="132"/>
      <c r="D49" s="132"/>
      <c r="G49" s="133">
        <v>-439096.39</v>
      </c>
      <c r="H49" s="133"/>
      <c r="I49" s="71">
        <v>0</v>
      </c>
      <c r="K49" s="71">
        <v>-439096.39</v>
      </c>
      <c r="M49" s="133">
        <v>-658644.58499999996</v>
      </c>
      <c r="N49" s="133"/>
      <c r="P49" s="71">
        <v>-658644.58499999996</v>
      </c>
      <c r="R49" s="132" t="s">
        <v>85</v>
      </c>
      <c r="S49" s="132"/>
      <c r="T49" s="132"/>
      <c r="U49" s="132"/>
      <c r="V49" s="132"/>
      <c r="W49" s="132"/>
      <c r="X49" s="132"/>
      <c r="Y49" s="132"/>
    </row>
    <row r="50" spans="1:25" ht="0.75" customHeight="1" x14ac:dyDescent="0.25"/>
    <row r="51" spans="1:25" x14ac:dyDescent="0.25">
      <c r="A51" s="132" t="s">
        <v>218</v>
      </c>
      <c r="B51" s="132"/>
      <c r="C51" s="132"/>
      <c r="D51" s="132"/>
      <c r="G51" s="133">
        <v>0.68</v>
      </c>
      <c r="H51" s="133"/>
      <c r="I51" s="71">
        <v>0</v>
      </c>
      <c r="K51" s="71">
        <v>0.68</v>
      </c>
      <c r="M51" s="133">
        <v>1.02</v>
      </c>
      <c r="N51" s="133"/>
      <c r="P51" s="71">
        <v>1.02</v>
      </c>
      <c r="R51" s="132" t="s">
        <v>219</v>
      </c>
      <c r="S51" s="132"/>
      <c r="T51" s="132"/>
      <c r="U51" s="132"/>
      <c r="V51" s="132"/>
      <c r="W51" s="132"/>
      <c r="X51" s="132"/>
      <c r="Y51" s="132"/>
    </row>
    <row r="52" spans="1:25" ht="0.75" customHeight="1" x14ac:dyDescent="0.25"/>
    <row r="53" spans="1:25" x14ac:dyDescent="0.25">
      <c r="A53" s="132" t="s">
        <v>220</v>
      </c>
      <c r="B53" s="132"/>
      <c r="C53" s="132"/>
      <c r="D53" s="132"/>
      <c r="G53" s="133">
        <v>100452.36</v>
      </c>
      <c r="H53" s="133"/>
      <c r="I53" s="71">
        <v>0</v>
      </c>
      <c r="K53" s="71">
        <v>100452.36</v>
      </c>
      <c r="M53" s="133">
        <v>150678.54</v>
      </c>
      <c r="N53" s="133"/>
      <c r="P53" s="71">
        <v>150678.54</v>
      </c>
      <c r="R53" s="132" t="s">
        <v>89</v>
      </c>
      <c r="S53" s="132"/>
      <c r="T53" s="132"/>
      <c r="U53" s="132"/>
      <c r="V53" s="132"/>
      <c r="W53" s="132"/>
      <c r="X53" s="132"/>
      <c r="Y53" s="132"/>
    </row>
    <row r="54" spans="1:25" ht="0.75" customHeight="1" x14ac:dyDescent="0.25"/>
    <row r="55" spans="1:25" x14ac:dyDescent="0.25">
      <c r="A55" s="132" t="s">
        <v>221</v>
      </c>
      <c r="B55" s="132"/>
      <c r="C55" s="132"/>
      <c r="D55" s="132"/>
      <c r="G55" s="133">
        <v>4086.07</v>
      </c>
      <c r="H55" s="133"/>
      <c r="I55" s="71">
        <v>0</v>
      </c>
      <c r="K55" s="71">
        <v>4086.07</v>
      </c>
      <c r="M55" s="133">
        <v>6129.1049999999996</v>
      </c>
      <c r="N55" s="133"/>
      <c r="P55" s="71">
        <v>6129.1049999999996</v>
      </c>
      <c r="R55" s="132" t="s">
        <v>222</v>
      </c>
      <c r="S55" s="132"/>
      <c r="T55" s="132"/>
      <c r="U55" s="132"/>
      <c r="V55" s="132"/>
      <c r="W55" s="132"/>
      <c r="X55" s="132"/>
      <c r="Y55" s="132"/>
    </row>
    <row r="56" spans="1:25" ht="0.75" customHeight="1" x14ac:dyDescent="0.25"/>
    <row r="57" spans="1:25" x14ac:dyDescent="0.25">
      <c r="A57" s="132" t="s">
        <v>223</v>
      </c>
      <c r="B57" s="132"/>
      <c r="C57" s="132"/>
      <c r="D57" s="132"/>
      <c r="G57" s="133">
        <v>808.69</v>
      </c>
      <c r="H57" s="133"/>
      <c r="I57" s="71">
        <v>0</v>
      </c>
      <c r="K57" s="71">
        <v>808.69</v>
      </c>
      <c r="M57" s="133">
        <v>1213.0350000000001</v>
      </c>
      <c r="N57" s="133"/>
      <c r="P57" s="71">
        <v>1213.0350000000001</v>
      </c>
      <c r="R57" s="132" t="s">
        <v>94</v>
      </c>
      <c r="S57" s="132"/>
      <c r="T57" s="132"/>
      <c r="U57" s="132"/>
      <c r="V57" s="132"/>
      <c r="W57" s="132"/>
      <c r="X57" s="132"/>
      <c r="Y57" s="132"/>
    </row>
    <row r="58" spans="1:25" ht="2.25" customHeight="1" x14ac:dyDescent="0.25"/>
    <row r="59" spans="1:25" ht="17.25" customHeight="1" x14ac:dyDescent="0.25">
      <c r="A59" s="134" t="s">
        <v>8</v>
      </c>
      <c r="B59" s="134"/>
      <c r="C59" s="134"/>
      <c r="D59" s="134"/>
      <c r="E59" s="134"/>
      <c r="G59" s="72">
        <v>-309975.06</v>
      </c>
      <c r="I59" s="72">
        <v>0</v>
      </c>
      <c r="K59" s="72">
        <v>-309975.06</v>
      </c>
      <c r="M59" s="135">
        <v>-464962.59</v>
      </c>
      <c r="N59" s="135"/>
      <c r="P59" s="72">
        <v>-464962.59</v>
      </c>
    </row>
    <row r="60" spans="1:25" ht="0.75" customHeight="1" x14ac:dyDescent="0.25"/>
    <row r="61" spans="1:25" x14ac:dyDescent="0.25">
      <c r="A61" s="132" t="s">
        <v>224</v>
      </c>
      <c r="B61" s="132"/>
      <c r="C61" s="132"/>
      <c r="D61" s="132"/>
      <c r="G61" s="133">
        <v>628011</v>
      </c>
      <c r="H61" s="133"/>
      <c r="I61" s="71">
        <v>1188214</v>
      </c>
      <c r="K61" s="71">
        <v>-560203</v>
      </c>
      <c r="M61" s="133">
        <v>942016.5</v>
      </c>
      <c r="N61" s="133"/>
      <c r="P61" s="71">
        <v>-246197.5</v>
      </c>
      <c r="R61" s="132" t="s">
        <v>122</v>
      </c>
      <c r="S61" s="132"/>
      <c r="T61" s="132"/>
      <c r="U61" s="132"/>
      <c r="V61" s="132"/>
      <c r="W61" s="132"/>
      <c r="X61" s="132"/>
      <c r="Y61" s="132"/>
    </row>
    <row r="62" spans="1:25" ht="0.75" customHeight="1" x14ac:dyDescent="0.25"/>
    <row r="63" spans="1:25" x14ac:dyDescent="0.25">
      <c r="A63" s="132" t="s">
        <v>225</v>
      </c>
      <c r="B63" s="132"/>
      <c r="C63" s="132"/>
      <c r="D63" s="132"/>
      <c r="G63" s="133">
        <v>78146.350000000006</v>
      </c>
      <c r="H63" s="133"/>
      <c r="I63" s="71">
        <v>491667</v>
      </c>
      <c r="K63" s="71">
        <v>-413520.65</v>
      </c>
      <c r="M63" s="133">
        <v>117219.52499999999</v>
      </c>
      <c r="N63" s="133"/>
      <c r="P63" s="71">
        <v>-374447.47499999998</v>
      </c>
      <c r="R63" s="132" t="s">
        <v>124</v>
      </c>
      <c r="S63" s="132"/>
      <c r="T63" s="132"/>
      <c r="U63" s="132"/>
      <c r="V63" s="132"/>
      <c r="W63" s="132"/>
      <c r="X63" s="132"/>
      <c r="Y63" s="132"/>
    </row>
    <row r="64" spans="1:25" ht="0.75" customHeight="1" x14ac:dyDescent="0.25"/>
    <row r="65" spans="1:25" x14ac:dyDescent="0.25">
      <c r="A65" s="132" t="s">
        <v>226</v>
      </c>
      <c r="B65" s="132"/>
      <c r="C65" s="132"/>
      <c r="D65" s="132"/>
      <c r="G65" s="133">
        <v>47293.67</v>
      </c>
      <c r="H65" s="133"/>
      <c r="I65" s="71">
        <v>30000</v>
      </c>
      <c r="K65" s="71">
        <v>17293.669999999998</v>
      </c>
      <c r="M65" s="133">
        <v>70940.505000000005</v>
      </c>
      <c r="N65" s="133"/>
      <c r="P65" s="71">
        <v>40940.504999999997</v>
      </c>
      <c r="R65" s="132" t="s">
        <v>128</v>
      </c>
      <c r="S65" s="132"/>
      <c r="T65" s="132"/>
      <c r="U65" s="132"/>
      <c r="V65" s="132"/>
      <c r="W65" s="132"/>
      <c r="X65" s="132"/>
      <c r="Y65" s="132"/>
    </row>
    <row r="66" spans="1:25" ht="0.75" customHeight="1" x14ac:dyDescent="0.25"/>
    <row r="67" spans="1:25" x14ac:dyDescent="0.25">
      <c r="A67" s="132" t="s">
        <v>227</v>
      </c>
      <c r="B67" s="132"/>
      <c r="C67" s="132"/>
      <c r="D67" s="132"/>
      <c r="G67" s="133">
        <v>97160.1</v>
      </c>
      <c r="H67" s="133"/>
      <c r="I67" s="71">
        <v>435680</v>
      </c>
      <c r="K67" s="71">
        <v>-338519.9</v>
      </c>
      <c r="M67" s="133">
        <v>145740.15</v>
      </c>
      <c r="N67" s="133"/>
      <c r="P67" s="71">
        <v>-289939.84999999998</v>
      </c>
      <c r="R67" s="132" t="s">
        <v>228</v>
      </c>
      <c r="S67" s="132"/>
      <c r="T67" s="132"/>
      <c r="U67" s="132"/>
      <c r="V67" s="132"/>
      <c r="W67" s="132"/>
      <c r="X67" s="132"/>
      <c r="Y67" s="132"/>
    </row>
    <row r="68" spans="1:25" ht="0.75" customHeight="1" x14ac:dyDescent="0.25"/>
    <row r="69" spans="1:25" x14ac:dyDescent="0.25">
      <c r="A69" s="132" t="s">
        <v>229</v>
      </c>
      <c r="B69" s="132"/>
      <c r="C69" s="132"/>
      <c r="D69" s="132"/>
      <c r="G69" s="133">
        <v>65158.37</v>
      </c>
      <c r="H69" s="133"/>
      <c r="I69" s="71">
        <v>38265</v>
      </c>
      <c r="K69" s="71">
        <v>26893.37</v>
      </c>
      <c r="M69" s="133">
        <v>97737.554999999993</v>
      </c>
      <c r="N69" s="133"/>
      <c r="P69" s="71">
        <v>59472.555</v>
      </c>
      <c r="R69" s="132" t="s">
        <v>230</v>
      </c>
      <c r="S69" s="132"/>
      <c r="T69" s="132"/>
      <c r="U69" s="132"/>
      <c r="V69" s="132"/>
      <c r="W69" s="132"/>
      <c r="X69" s="132"/>
      <c r="Y69" s="132"/>
    </row>
    <row r="70" spans="1:25" ht="2.25" customHeight="1" x14ac:dyDescent="0.25"/>
    <row r="71" spans="1:25" ht="17.25" customHeight="1" x14ac:dyDescent="0.25">
      <c r="A71" s="134" t="s">
        <v>231</v>
      </c>
      <c r="B71" s="134"/>
      <c r="C71" s="134"/>
      <c r="D71" s="134"/>
      <c r="E71" s="134"/>
      <c r="G71" s="72">
        <v>915769.49</v>
      </c>
      <c r="I71" s="72">
        <v>2183826</v>
      </c>
      <c r="K71" s="72">
        <v>-1268056.51</v>
      </c>
      <c r="M71" s="135">
        <v>1373654.2350000001</v>
      </c>
      <c r="N71" s="135"/>
      <c r="P71" s="72">
        <v>-810171.76500000001</v>
      </c>
    </row>
    <row r="72" spans="1:25" ht="0.75" customHeight="1" x14ac:dyDescent="0.25"/>
    <row r="73" spans="1:25" x14ac:dyDescent="0.25">
      <c r="A73" s="132" t="s">
        <v>232</v>
      </c>
      <c r="B73" s="132"/>
      <c r="C73" s="132"/>
      <c r="D73" s="132"/>
      <c r="G73" s="133">
        <v>1178.72</v>
      </c>
      <c r="H73" s="133"/>
      <c r="I73" s="71">
        <v>0</v>
      </c>
      <c r="K73" s="71">
        <v>1178.72</v>
      </c>
      <c r="M73" s="133">
        <v>1768.08</v>
      </c>
      <c r="N73" s="133"/>
      <c r="P73" s="71">
        <v>1768.08</v>
      </c>
      <c r="R73" s="132" t="s">
        <v>233</v>
      </c>
      <c r="S73" s="132"/>
      <c r="T73" s="132"/>
      <c r="U73" s="132"/>
      <c r="V73" s="132"/>
      <c r="W73" s="132"/>
      <c r="X73" s="132"/>
      <c r="Y73" s="132"/>
    </row>
    <row r="74" spans="1:25" ht="0.75" customHeight="1" x14ac:dyDescent="0.25"/>
    <row r="75" spans="1:25" x14ac:dyDescent="0.25">
      <c r="A75" s="132" t="s">
        <v>234</v>
      </c>
      <c r="B75" s="132"/>
      <c r="C75" s="132"/>
      <c r="D75" s="132"/>
      <c r="G75" s="133">
        <v>1178.78</v>
      </c>
      <c r="H75" s="133"/>
      <c r="I75" s="71">
        <v>0</v>
      </c>
      <c r="K75" s="71">
        <v>1178.78</v>
      </c>
      <c r="M75" s="133">
        <v>1768.17</v>
      </c>
      <c r="N75" s="133"/>
      <c r="P75" s="71">
        <v>1768.17</v>
      </c>
      <c r="R75" s="132" t="s">
        <v>235</v>
      </c>
      <c r="S75" s="132"/>
      <c r="T75" s="132"/>
      <c r="U75" s="132"/>
      <c r="V75" s="132"/>
      <c r="W75" s="132"/>
      <c r="X75" s="132"/>
      <c r="Y75" s="132"/>
    </row>
    <row r="76" spans="1:25" ht="0.75" customHeight="1" x14ac:dyDescent="0.25"/>
    <row r="77" spans="1:25" x14ac:dyDescent="0.25">
      <c r="A77" s="132" t="s">
        <v>236</v>
      </c>
      <c r="B77" s="132"/>
      <c r="C77" s="132"/>
      <c r="D77" s="132"/>
      <c r="G77" s="133">
        <v>83871.34</v>
      </c>
      <c r="H77" s="133"/>
      <c r="I77" s="71">
        <v>136304</v>
      </c>
      <c r="K77" s="71">
        <v>-52432.66</v>
      </c>
      <c r="M77" s="133">
        <v>125807.01</v>
      </c>
      <c r="N77" s="133"/>
      <c r="P77" s="71">
        <v>-10496.99</v>
      </c>
      <c r="R77" s="132" t="s">
        <v>237</v>
      </c>
      <c r="S77" s="132"/>
      <c r="T77" s="132"/>
      <c r="U77" s="132"/>
      <c r="V77" s="132"/>
      <c r="W77" s="132"/>
      <c r="X77" s="132"/>
      <c r="Y77" s="132"/>
    </row>
    <row r="78" spans="1:25" ht="0.75" customHeight="1" x14ac:dyDescent="0.25"/>
    <row r="79" spans="1:25" x14ac:dyDescent="0.25">
      <c r="A79" s="132" t="s">
        <v>238</v>
      </c>
      <c r="B79" s="132"/>
      <c r="C79" s="132"/>
      <c r="D79" s="132"/>
      <c r="G79" s="133">
        <v>40767.83</v>
      </c>
      <c r="H79" s="133"/>
      <c r="I79" s="71">
        <v>80000</v>
      </c>
      <c r="K79" s="71">
        <v>-39232.17</v>
      </c>
      <c r="M79" s="133">
        <v>61151.745000000003</v>
      </c>
      <c r="N79" s="133"/>
      <c r="P79" s="71">
        <v>-18848.255000000001</v>
      </c>
      <c r="R79" s="132" t="s">
        <v>239</v>
      </c>
      <c r="S79" s="132"/>
      <c r="T79" s="132"/>
      <c r="U79" s="132"/>
      <c r="V79" s="132"/>
      <c r="W79" s="132"/>
      <c r="X79" s="132"/>
      <c r="Y79" s="132"/>
    </row>
    <row r="80" spans="1:25" x14ac:dyDescent="0.25">
      <c r="A80" s="132" t="s">
        <v>240</v>
      </c>
      <c r="B80" s="132"/>
      <c r="C80" s="132"/>
      <c r="D80" s="132"/>
      <c r="G80" s="133">
        <v>84510.03</v>
      </c>
      <c r="H80" s="133"/>
      <c r="I80" s="71">
        <v>0</v>
      </c>
      <c r="K80" s="71">
        <v>84510.03</v>
      </c>
      <c r="M80" s="133">
        <v>126765.045</v>
      </c>
      <c r="N80" s="133"/>
      <c r="P80" s="71">
        <v>126765.045</v>
      </c>
      <c r="R80" s="132" t="s">
        <v>241</v>
      </c>
      <c r="S80" s="132"/>
      <c r="T80" s="132"/>
      <c r="U80" s="132"/>
      <c r="V80" s="132"/>
      <c r="W80" s="132"/>
      <c r="X80" s="132"/>
      <c r="Y80" s="132"/>
    </row>
    <row r="81" spans="1:25" ht="0.75" customHeight="1" x14ac:dyDescent="0.25"/>
    <row r="82" spans="1:25" x14ac:dyDescent="0.25">
      <c r="A82" s="132" t="s">
        <v>242</v>
      </c>
      <c r="B82" s="132"/>
      <c r="C82" s="132"/>
      <c r="D82" s="132"/>
      <c r="G82" s="133">
        <v>370.23</v>
      </c>
      <c r="H82" s="133"/>
      <c r="I82" s="71">
        <v>0</v>
      </c>
      <c r="K82" s="71">
        <v>370.23</v>
      </c>
      <c r="M82" s="133">
        <v>555.34500000000003</v>
      </c>
      <c r="N82" s="133"/>
      <c r="P82" s="71">
        <v>555.34500000000003</v>
      </c>
      <c r="R82" s="132" t="s">
        <v>243</v>
      </c>
      <c r="S82" s="132"/>
      <c r="T82" s="132"/>
      <c r="U82" s="132"/>
      <c r="V82" s="132"/>
      <c r="W82" s="132"/>
      <c r="X82" s="132"/>
      <c r="Y82" s="132"/>
    </row>
    <row r="83" spans="1:25" ht="0.75" customHeight="1" x14ac:dyDescent="0.25"/>
    <row r="84" spans="1:25" x14ac:dyDescent="0.25">
      <c r="A84" s="132" t="s">
        <v>244</v>
      </c>
      <c r="B84" s="132"/>
      <c r="C84" s="132"/>
      <c r="D84" s="132"/>
      <c r="G84" s="133">
        <v>8314.49</v>
      </c>
      <c r="H84" s="133"/>
      <c r="I84" s="71">
        <v>0</v>
      </c>
      <c r="K84" s="71">
        <v>8314.49</v>
      </c>
      <c r="M84" s="133">
        <v>12471.735000000001</v>
      </c>
      <c r="N84" s="133"/>
      <c r="P84" s="71">
        <v>12471.735000000001</v>
      </c>
      <c r="R84" s="132" t="s">
        <v>245</v>
      </c>
      <c r="S84" s="132"/>
      <c r="T84" s="132"/>
      <c r="U84" s="132"/>
      <c r="V84" s="132"/>
      <c r="W84" s="132"/>
      <c r="X84" s="132"/>
      <c r="Y84" s="132"/>
    </row>
    <row r="85" spans="1:25" ht="0.75" customHeight="1" x14ac:dyDescent="0.25"/>
    <row r="86" spans="1:25" x14ac:dyDescent="0.25">
      <c r="A86" s="132" t="s">
        <v>246</v>
      </c>
      <c r="B86" s="132"/>
      <c r="C86" s="132"/>
      <c r="D86" s="132"/>
      <c r="G86" s="133">
        <v>104177.25</v>
      </c>
      <c r="H86" s="133"/>
      <c r="I86" s="71">
        <v>0</v>
      </c>
      <c r="K86" s="71">
        <v>104177.25</v>
      </c>
      <c r="M86" s="133">
        <v>156265.875</v>
      </c>
      <c r="N86" s="133"/>
      <c r="P86" s="71">
        <v>156265.875</v>
      </c>
      <c r="R86" s="132" t="s">
        <v>247</v>
      </c>
      <c r="S86" s="132"/>
      <c r="T86" s="132"/>
      <c r="U86" s="132"/>
      <c r="V86" s="132"/>
      <c r="W86" s="132"/>
      <c r="X86" s="132"/>
      <c r="Y86" s="132"/>
    </row>
    <row r="87" spans="1:25" ht="0.75" customHeight="1" x14ac:dyDescent="0.25"/>
    <row r="88" spans="1:25" x14ac:dyDescent="0.25">
      <c r="A88" s="132" t="s">
        <v>248</v>
      </c>
      <c r="B88" s="132"/>
      <c r="C88" s="132"/>
      <c r="D88" s="132"/>
      <c r="G88" s="133">
        <v>0</v>
      </c>
      <c r="H88" s="133"/>
      <c r="I88" s="71">
        <v>1927249.1</v>
      </c>
      <c r="K88" s="71">
        <v>-1927249.1</v>
      </c>
      <c r="M88" s="133">
        <v>0</v>
      </c>
      <c r="N88" s="133"/>
      <c r="P88" s="71">
        <v>-1927249.1</v>
      </c>
      <c r="R88" s="132" t="s">
        <v>249</v>
      </c>
      <c r="S88" s="132"/>
      <c r="T88" s="132"/>
      <c r="U88" s="132"/>
      <c r="V88" s="132"/>
      <c r="W88" s="132"/>
      <c r="X88" s="132"/>
      <c r="Y88" s="132"/>
    </row>
    <row r="89" spans="1:25" ht="0.75" customHeight="1" x14ac:dyDescent="0.25"/>
    <row r="90" spans="1:25" x14ac:dyDescent="0.25">
      <c r="A90" s="132" t="s">
        <v>250</v>
      </c>
      <c r="B90" s="132"/>
      <c r="C90" s="132"/>
      <c r="D90" s="132"/>
      <c r="G90" s="133">
        <v>300</v>
      </c>
      <c r="H90" s="133"/>
      <c r="I90" s="71">
        <v>0</v>
      </c>
      <c r="K90" s="71">
        <v>300</v>
      </c>
      <c r="M90" s="133">
        <v>450</v>
      </c>
      <c r="N90" s="133"/>
      <c r="P90" s="71">
        <v>450</v>
      </c>
      <c r="R90" s="132" t="s">
        <v>251</v>
      </c>
      <c r="S90" s="132"/>
      <c r="T90" s="132"/>
      <c r="U90" s="132"/>
      <c r="V90" s="132"/>
      <c r="W90" s="132"/>
      <c r="X90" s="132"/>
      <c r="Y90" s="132"/>
    </row>
    <row r="91" spans="1:25" ht="0.75" customHeight="1" x14ac:dyDescent="0.25"/>
    <row r="92" spans="1:25" x14ac:dyDescent="0.25">
      <c r="A92" s="132" t="s">
        <v>252</v>
      </c>
      <c r="B92" s="132"/>
      <c r="C92" s="132"/>
      <c r="D92" s="132"/>
      <c r="G92" s="133">
        <v>2200</v>
      </c>
      <c r="H92" s="133"/>
      <c r="I92" s="71">
        <v>0</v>
      </c>
      <c r="K92" s="71">
        <v>2200</v>
      </c>
      <c r="M92" s="133">
        <v>3300</v>
      </c>
      <c r="N92" s="133"/>
      <c r="P92" s="71">
        <v>3300</v>
      </c>
      <c r="R92" s="132" t="s">
        <v>253</v>
      </c>
      <c r="S92" s="132"/>
      <c r="T92" s="132"/>
      <c r="U92" s="132"/>
      <c r="V92" s="132"/>
      <c r="W92" s="132"/>
      <c r="X92" s="132"/>
      <c r="Y92" s="132"/>
    </row>
    <row r="93" spans="1:25" ht="0.75" customHeight="1" x14ac:dyDescent="0.25"/>
    <row r="94" spans="1:25" x14ac:dyDescent="0.25">
      <c r="A94" s="132" t="s">
        <v>254</v>
      </c>
      <c r="B94" s="132"/>
      <c r="C94" s="132"/>
      <c r="D94" s="132"/>
      <c r="G94" s="133">
        <v>1419.94</v>
      </c>
      <c r="H94" s="133"/>
      <c r="I94" s="71">
        <v>0</v>
      </c>
      <c r="K94" s="71">
        <v>1419.94</v>
      </c>
      <c r="M94" s="133">
        <v>2129.91</v>
      </c>
      <c r="N94" s="133"/>
      <c r="P94" s="71">
        <v>2129.91</v>
      </c>
      <c r="R94" s="132" t="s">
        <v>41</v>
      </c>
      <c r="S94" s="132"/>
      <c r="T94" s="132"/>
      <c r="U94" s="132"/>
      <c r="V94" s="132"/>
      <c r="W94" s="132"/>
      <c r="X94" s="132"/>
      <c r="Y94" s="132"/>
    </row>
    <row r="95" spans="1:25" ht="0.75" customHeight="1" x14ac:dyDescent="0.25"/>
    <row r="96" spans="1:25" x14ac:dyDescent="0.25">
      <c r="A96" s="132" t="s">
        <v>255</v>
      </c>
      <c r="B96" s="132"/>
      <c r="C96" s="132"/>
      <c r="D96" s="132"/>
      <c r="G96" s="133">
        <v>0</v>
      </c>
      <c r="H96" s="133"/>
      <c r="I96" s="71">
        <v>14000</v>
      </c>
      <c r="K96" s="71">
        <v>-14000</v>
      </c>
      <c r="M96" s="133">
        <v>0</v>
      </c>
      <c r="N96" s="133"/>
      <c r="P96" s="71">
        <v>-14000</v>
      </c>
      <c r="R96" s="132" t="s">
        <v>256</v>
      </c>
      <c r="S96" s="132"/>
      <c r="T96" s="132"/>
      <c r="U96" s="132"/>
      <c r="V96" s="132"/>
      <c r="W96" s="132"/>
      <c r="X96" s="132"/>
      <c r="Y96" s="132"/>
    </row>
    <row r="97" spans="1:25" ht="0.75" customHeight="1" x14ac:dyDescent="0.25"/>
    <row r="98" spans="1:25" x14ac:dyDescent="0.25">
      <c r="A98" s="132" t="s">
        <v>257</v>
      </c>
      <c r="B98" s="132"/>
      <c r="C98" s="132"/>
      <c r="D98" s="132"/>
      <c r="G98" s="133">
        <v>3.11</v>
      </c>
      <c r="H98" s="133"/>
      <c r="I98" s="71">
        <v>0</v>
      </c>
      <c r="K98" s="71">
        <v>3.11</v>
      </c>
      <c r="M98" s="133">
        <v>4.665</v>
      </c>
      <c r="N98" s="133"/>
      <c r="P98" s="71">
        <v>4.665</v>
      </c>
      <c r="R98" s="132" t="s">
        <v>258</v>
      </c>
      <c r="S98" s="132"/>
      <c r="T98" s="132"/>
      <c r="U98" s="132"/>
      <c r="V98" s="132"/>
      <c r="W98" s="132"/>
      <c r="X98" s="132"/>
      <c r="Y98" s="132"/>
    </row>
    <row r="99" spans="1:25" ht="0.75" customHeight="1" x14ac:dyDescent="0.25"/>
    <row r="100" spans="1:25" x14ac:dyDescent="0.25">
      <c r="A100" s="132" t="s">
        <v>259</v>
      </c>
      <c r="B100" s="132"/>
      <c r="C100" s="132"/>
      <c r="D100" s="132"/>
      <c r="G100" s="133">
        <v>5310</v>
      </c>
      <c r="H100" s="133"/>
      <c r="I100" s="71">
        <v>0</v>
      </c>
      <c r="K100" s="71">
        <v>5310</v>
      </c>
      <c r="M100" s="133">
        <v>7965</v>
      </c>
      <c r="N100" s="133"/>
      <c r="P100" s="71">
        <v>7965</v>
      </c>
      <c r="R100" s="132" t="s">
        <v>260</v>
      </c>
      <c r="S100" s="132"/>
      <c r="T100" s="132"/>
      <c r="U100" s="132"/>
      <c r="V100" s="132"/>
      <c r="W100" s="132"/>
      <c r="X100" s="132"/>
      <c r="Y100" s="132"/>
    </row>
    <row r="101" spans="1:25" ht="0.75" customHeight="1" x14ac:dyDescent="0.25"/>
    <row r="102" spans="1:25" x14ac:dyDescent="0.25">
      <c r="A102" s="132" t="s">
        <v>261</v>
      </c>
      <c r="B102" s="132"/>
      <c r="C102" s="132"/>
      <c r="D102" s="132"/>
      <c r="G102" s="133">
        <v>14089.29</v>
      </c>
      <c r="H102" s="133"/>
      <c r="I102" s="71">
        <v>0</v>
      </c>
      <c r="K102" s="71">
        <v>14089.29</v>
      </c>
      <c r="M102" s="133">
        <v>21133.935000000001</v>
      </c>
      <c r="N102" s="133"/>
      <c r="P102" s="71">
        <v>21133.935000000001</v>
      </c>
      <c r="R102" s="132" t="s">
        <v>262</v>
      </c>
      <c r="S102" s="132"/>
      <c r="T102" s="132"/>
      <c r="U102" s="132"/>
      <c r="V102" s="132"/>
      <c r="W102" s="132"/>
      <c r="X102" s="132"/>
      <c r="Y102" s="132"/>
    </row>
    <row r="103" spans="1:25" ht="0.75" customHeight="1" x14ac:dyDescent="0.25"/>
    <row r="104" spans="1:25" x14ac:dyDescent="0.25">
      <c r="A104" s="132" t="s">
        <v>263</v>
      </c>
      <c r="B104" s="132"/>
      <c r="C104" s="132"/>
      <c r="D104" s="132"/>
      <c r="G104" s="133">
        <v>3473.57</v>
      </c>
      <c r="H104" s="133"/>
      <c r="I104" s="71">
        <v>0</v>
      </c>
      <c r="K104" s="71">
        <v>3473.57</v>
      </c>
      <c r="M104" s="133">
        <v>5210.3549999999996</v>
      </c>
      <c r="N104" s="133"/>
      <c r="P104" s="71">
        <v>5210.3549999999996</v>
      </c>
      <c r="R104" s="132" t="s">
        <v>264</v>
      </c>
      <c r="S104" s="132"/>
      <c r="T104" s="132"/>
      <c r="U104" s="132"/>
      <c r="V104" s="132"/>
      <c r="W104" s="132"/>
      <c r="X104" s="132"/>
      <c r="Y104" s="132"/>
    </row>
    <row r="105" spans="1:25" ht="2.25" customHeight="1" x14ac:dyDescent="0.25"/>
    <row r="106" spans="1:25" ht="17.25" customHeight="1" x14ac:dyDescent="0.25">
      <c r="A106" s="134" t="s">
        <v>41</v>
      </c>
      <c r="B106" s="134"/>
      <c r="C106" s="134"/>
      <c r="D106" s="134"/>
      <c r="E106" s="134"/>
      <c r="G106" s="72">
        <v>351164.58</v>
      </c>
      <c r="I106" s="72">
        <v>2157553.1</v>
      </c>
      <c r="K106" s="72">
        <v>-1806388.52</v>
      </c>
      <c r="M106" s="135">
        <v>526746.87</v>
      </c>
      <c r="N106" s="135"/>
      <c r="P106" s="72">
        <v>-1630806.23</v>
      </c>
    </row>
    <row r="107" spans="1:25" ht="0.75" customHeight="1" x14ac:dyDescent="0.25"/>
    <row r="108" spans="1:25" x14ac:dyDescent="0.25">
      <c r="A108" s="132" t="s">
        <v>265</v>
      </c>
      <c r="B108" s="132"/>
      <c r="C108" s="132"/>
      <c r="D108" s="132"/>
      <c r="G108" s="133">
        <v>21000</v>
      </c>
      <c r="H108" s="133"/>
      <c r="I108" s="71">
        <v>0</v>
      </c>
      <c r="K108" s="71">
        <v>21000</v>
      </c>
      <c r="M108" s="133">
        <v>31500</v>
      </c>
      <c r="N108" s="133"/>
      <c r="P108" s="71">
        <v>31500</v>
      </c>
      <c r="R108" s="132" t="s">
        <v>138</v>
      </c>
      <c r="S108" s="132"/>
      <c r="T108" s="132"/>
      <c r="U108" s="132"/>
      <c r="V108" s="132"/>
      <c r="W108" s="132"/>
      <c r="X108" s="132"/>
      <c r="Y108" s="132"/>
    </row>
    <row r="109" spans="1:25" ht="0.75" customHeight="1" x14ac:dyDescent="0.25"/>
    <row r="110" spans="1:25" x14ac:dyDescent="0.25">
      <c r="A110" s="132" t="s">
        <v>266</v>
      </c>
      <c r="B110" s="132"/>
      <c r="C110" s="132"/>
      <c r="D110" s="132"/>
      <c r="G110" s="133">
        <v>122664.73</v>
      </c>
      <c r="H110" s="133"/>
      <c r="I110" s="71">
        <v>320000</v>
      </c>
      <c r="K110" s="71">
        <v>-197335.27</v>
      </c>
      <c r="M110" s="133">
        <v>183997.095</v>
      </c>
      <c r="N110" s="133"/>
      <c r="P110" s="71">
        <v>-136002.905</v>
      </c>
      <c r="R110" s="132" t="s">
        <v>158</v>
      </c>
      <c r="S110" s="132"/>
      <c r="T110" s="132"/>
      <c r="U110" s="132"/>
      <c r="V110" s="132"/>
      <c r="W110" s="132"/>
      <c r="X110" s="132"/>
      <c r="Y110" s="132"/>
    </row>
    <row r="111" spans="1:25" ht="2.25" customHeight="1" x14ac:dyDescent="0.25"/>
    <row r="112" spans="1:25" ht="17.25" customHeight="1" x14ac:dyDescent="0.25">
      <c r="A112" s="134" t="s">
        <v>267</v>
      </c>
      <c r="B112" s="134"/>
      <c r="C112" s="134"/>
      <c r="D112" s="134"/>
      <c r="E112" s="134"/>
      <c r="G112" s="72">
        <v>143664.73000000001</v>
      </c>
      <c r="I112" s="72">
        <v>320000</v>
      </c>
      <c r="K112" s="72">
        <v>-176335.27</v>
      </c>
      <c r="M112" s="135">
        <v>215497.095</v>
      </c>
      <c r="N112" s="135"/>
      <c r="P112" s="72">
        <v>-104502.905</v>
      </c>
    </row>
    <row r="113" spans="1:25" ht="0.75" customHeight="1" x14ac:dyDescent="0.25"/>
    <row r="114" spans="1:25" x14ac:dyDescent="0.25">
      <c r="A114" s="132" t="s">
        <v>268</v>
      </c>
      <c r="B114" s="132"/>
      <c r="C114" s="132"/>
      <c r="D114" s="132"/>
      <c r="G114" s="133">
        <v>31204.240000000002</v>
      </c>
      <c r="H114" s="133"/>
      <c r="I114" s="71">
        <v>0</v>
      </c>
      <c r="K114" s="71">
        <v>31204.240000000002</v>
      </c>
      <c r="M114" s="133">
        <v>46806.36</v>
      </c>
      <c r="N114" s="133"/>
      <c r="P114" s="71">
        <v>46806.36</v>
      </c>
      <c r="R114" s="132" t="s">
        <v>269</v>
      </c>
      <c r="S114" s="132"/>
      <c r="T114" s="132"/>
      <c r="U114" s="132"/>
      <c r="V114" s="132"/>
      <c r="W114" s="132"/>
      <c r="X114" s="132"/>
      <c r="Y114" s="132"/>
    </row>
    <row r="115" spans="1:25" ht="0.75" customHeight="1" x14ac:dyDescent="0.25"/>
    <row r="116" spans="1:25" x14ac:dyDescent="0.25">
      <c r="A116" s="132" t="s">
        <v>270</v>
      </c>
      <c r="B116" s="132"/>
      <c r="C116" s="132"/>
      <c r="D116" s="132"/>
      <c r="G116" s="133">
        <v>838988.4</v>
      </c>
      <c r="H116" s="133"/>
      <c r="I116" s="71">
        <v>585000</v>
      </c>
      <c r="K116" s="71">
        <v>253988.4</v>
      </c>
      <c r="M116" s="133">
        <v>1258482.6000000001</v>
      </c>
      <c r="N116" s="133"/>
      <c r="P116" s="71">
        <v>673482.6</v>
      </c>
      <c r="R116" s="132" t="s">
        <v>130</v>
      </c>
      <c r="S116" s="132"/>
      <c r="T116" s="132"/>
      <c r="U116" s="132"/>
      <c r="V116" s="132"/>
      <c r="W116" s="132"/>
      <c r="X116" s="132"/>
      <c r="Y116" s="132"/>
    </row>
    <row r="117" spans="1:25" ht="0.75" customHeight="1" x14ac:dyDescent="0.25"/>
    <row r="118" spans="1:25" x14ac:dyDescent="0.25">
      <c r="A118" s="132" t="s">
        <v>271</v>
      </c>
      <c r="B118" s="132"/>
      <c r="C118" s="132"/>
      <c r="D118" s="132"/>
      <c r="G118" s="133">
        <v>177375</v>
      </c>
      <c r="H118" s="133"/>
      <c r="I118" s="71">
        <v>64000</v>
      </c>
      <c r="K118" s="71">
        <v>113375</v>
      </c>
      <c r="M118" s="133">
        <v>266062.5</v>
      </c>
      <c r="N118" s="133"/>
      <c r="P118" s="71">
        <v>202062.5</v>
      </c>
      <c r="R118" s="132" t="s">
        <v>132</v>
      </c>
      <c r="S118" s="132"/>
      <c r="T118" s="132"/>
      <c r="U118" s="132"/>
      <c r="V118" s="132"/>
      <c r="W118" s="132"/>
      <c r="X118" s="132"/>
      <c r="Y118" s="132"/>
    </row>
    <row r="119" spans="1:25" ht="0.75" customHeight="1" x14ac:dyDescent="0.25"/>
    <row r="120" spans="1:25" x14ac:dyDescent="0.25">
      <c r="A120" s="132" t="s">
        <v>272</v>
      </c>
      <c r="B120" s="132"/>
      <c r="C120" s="132"/>
      <c r="D120" s="132"/>
      <c r="G120" s="133">
        <v>211363.75</v>
      </c>
      <c r="H120" s="133"/>
      <c r="I120" s="71">
        <v>114000</v>
      </c>
      <c r="K120" s="71">
        <v>97363.75</v>
      </c>
      <c r="M120" s="133">
        <v>317045.625</v>
      </c>
      <c r="N120" s="133"/>
      <c r="P120" s="71">
        <v>203045.625</v>
      </c>
      <c r="R120" s="132" t="s">
        <v>136</v>
      </c>
      <c r="S120" s="132"/>
      <c r="T120" s="132"/>
      <c r="U120" s="132"/>
      <c r="V120" s="132"/>
      <c r="W120" s="132"/>
      <c r="X120" s="132"/>
      <c r="Y120" s="132"/>
    </row>
    <row r="121" spans="1:25" ht="0.75" customHeight="1" x14ac:dyDescent="0.25"/>
    <row r="122" spans="1:25" x14ac:dyDescent="0.25">
      <c r="A122" s="132" t="s">
        <v>273</v>
      </c>
      <c r="B122" s="132"/>
      <c r="C122" s="132"/>
      <c r="D122" s="132"/>
      <c r="G122" s="133">
        <v>72500</v>
      </c>
      <c r="H122" s="133"/>
      <c r="I122" s="71">
        <v>189000</v>
      </c>
      <c r="K122" s="71">
        <v>-116500</v>
      </c>
      <c r="M122" s="133">
        <v>108750</v>
      </c>
      <c r="N122" s="133"/>
      <c r="P122" s="71">
        <v>-80250</v>
      </c>
      <c r="R122" s="132" t="s">
        <v>142</v>
      </c>
      <c r="S122" s="132"/>
      <c r="T122" s="132"/>
      <c r="U122" s="132"/>
      <c r="V122" s="132"/>
      <c r="W122" s="132"/>
      <c r="X122" s="132"/>
      <c r="Y122" s="132"/>
    </row>
    <row r="123" spans="1:25" ht="0.75" customHeight="1" x14ac:dyDescent="0.25"/>
    <row r="124" spans="1:25" x14ac:dyDescent="0.25">
      <c r="A124" s="132" t="s">
        <v>274</v>
      </c>
      <c r="B124" s="132"/>
      <c r="C124" s="132"/>
      <c r="D124" s="132"/>
      <c r="G124" s="133">
        <v>3125</v>
      </c>
      <c r="H124" s="133"/>
      <c r="I124" s="71">
        <v>5000</v>
      </c>
      <c r="K124" s="71">
        <v>-1875</v>
      </c>
      <c r="M124" s="133">
        <v>4687.5</v>
      </c>
      <c r="N124" s="133"/>
      <c r="P124" s="71">
        <v>-312.5</v>
      </c>
      <c r="R124" s="132" t="s">
        <v>164</v>
      </c>
      <c r="S124" s="132"/>
      <c r="T124" s="132"/>
      <c r="U124" s="132"/>
      <c r="V124" s="132"/>
      <c r="W124" s="132"/>
      <c r="X124" s="132"/>
      <c r="Y124" s="132"/>
    </row>
    <row r="125" spans="1:25" ht="0.75" customHeight="1" x14ac:dyDescent="0.25"/>
    <row r="126" spans="1:25" x14ac:dyDescent="0.25">
      <c r="A126" s="132" t="s">
        <v>275</v>
      </c>
      <c r="B126" s="132"/>
      <c r="C126" s="132"/>
      <c r="D126" s="132"/>
      <c r="G126" s="133">
        <v>4750</v>
      </c>
      <c r="H126" s="133"/>
      <c r="I126" s="71">
        <v>9000</v>
      </c>
      <c r="K126" s="71">
        <v>-4250</v>
      </c>
      <c r="M126" s="133">
        <v>7125</v>
      </c>
      <c r="N126" s="133"/>
      <c r="P126" s="71">
        <v>-1875</v>
      </c>
      <c r="R126" s="132" t="s">
        <v>276</v>
      </c>
      <c r="S126" s="132"/>
      <c r="T126" s="132"/>
      <c r="U126" s="132"/>
      <c r="V126" s="132"/>
      <c r="W126" s="132"/>
      <c r="X126" s="132"/>
      <c r="Y126" s="132"/>
    </row>
    <row r="127" spans="1:25" ht="2.25" customHeight="1" x14ac:dyDescent="0.25"/>
    <row r="128" spans="1:25" ht="17.25" customHeight="1" x14ac:dyDescent="0.25">
      <c r="A128" s="134" t="s">
        <v>277</v>
      </c>
      <c r="B128" s="134"/>
      <c r="C128" s="134"/>
      <c r="D128" s="134"/>
      <c r="E128" s="134"/>
      <c r="G128" s="72">
        <v>1339306.3899999999</v>
      </c>
      <c r="I128" s="72">
        <v>966000</v>
      </c>
      <c r="K128" s="72">
        <v>373306.39</v>
      </c>
      <c r="M128" s="135">
        <v>2008959.585</v>
      </c>
      <c r="N128" s="135"/>
      <c r="P128" s="72">
        <v>1042959.585</v>
      </c>
    </row>
    <row r="129" spans="1:25" ht="0.75" customHeight="1" x14ac:dyDescent="0.25"/>
    <row r="130" spans="1:25" x14ac:dyDescent="0.25">
      <c r="A130" s="132" t="s">
        <v>278</v>
      </c>
      <c r="B130" s="132"/>
      <c r="C130" s="132"/>
      <c r="D130" s="132"/>
      <c r="G130" s="133">
        <v>406751.88</v>
      </c>
      <c r="H130" s="133"/>
      <c r="I130" s="71">
        <v>376361.45</v>
      </c>
      <c r="K130" s="71">
        <v>30390.43</v>
      </c>
      <c r="M130" s="133">
        <v>610127.81999999995</v>
      </c>
      <c r="N130" s="133"/>
      <c r="P130" s="71">
        <v>233766.37</v>
      </c>
      <c r="R130" s="132" t="s">
        <v>146</v>
      </c>
      <c r="S130" s="132"/>
      <c r="T130" s="132"/>
      <c r="U130" s="132"/>
      <c r="V130" s="132"/>
      <c r="W130" s="132"/>
      <c r="X130" s="132"/>
      <c r="Y130" s="132"/>
    </row>
    <row r="131" spans="1:25" ht="0.75" customHeight="1" x14ac:dyDescent="0.25"/>
    <row r="132" spans="1:25" x14ac:dyDescent="0.25">
      <c r="A132" s="132" t="s">
        <v>279</v>
      </c>
      <c r="B132" s="132"/>
      <c r="C132" s="132"/>
      <c r="D132" s="132"/>
      <c r="G132" s="133">
        <v>610127.82999999996</v>
      </c>
      <c r="H132" s="133"/>
      <c r="I132" s="71">
        <v>376361.31</v>
      </c>
      <c r="K132" s="71">
        <v>233766.52</v>
      </c>
      <c r="M132" s="133">
        <v>915191.745</v>
      </c>
      <c r="N132" s="133"/>
      <c r="P132" s="71">
        <v>538830.43500000006</v>
      </c>
      <c r="R132" s="132" t="s">
        <v>148</v>
      </c>
      <c r="S132" s="132"/>
      <c r="T132" s="132"/>
      <c r="U132" s="132"/>
      <c r="V132" s="132"/>
      <c r="W132" s="132"/>
      <c r="X132" s="132"/>
      <c r="Y132" s="132"/>
    </row>
    <row r="133" spans="1:25" ht="0.75" customHeight="1" x14ac:dyDescent="0.25"/>
    <row r="134" spans="1:25" x14ac:dyDescent="0.25">
      <c r="A134" s="132" t="s">
        <v>280</v>
      </c>
      <c r="B134" s="132"/>
      <c r="C134" s="132"/>
      <c r="D134" s="132"/>
      <c r="G134" s="133">
        <v>203375.9</v>
      </c>
      <c r="H134" s="133"/>
      <c r="I134" s="71">
        <v>376361.31</v>
      </c>
      <c r="K134" s="71">
        <v>-172985.41</v>
      </c>
      <c r="M134" s="133">
        <v>305063.84999999998</v>
      </c>
      <c r="N134" s="133"/>
      <c r="P134" s="71">
        <v>-71297.460000000006</v>
      </c>
      <c r="R134" s="132" t="s">
        <v>150</v>
      </c>
      <c r="S134" s="132"/>
      <c r="T134" s="132"/>
      <c r="U134" s="132"/>
      <c r="V134" s="132"/>
      <c r="W134" s="132"/>
      <c r="X134" s="132"/>
      <c r="Y134" s="132"/>
    </row>
    <row r="135" spans="1:25" ht="0.75" customHeight="1" x14ac:dyDescent="0.25"/>
    <row r="136" spans="1:25" x14ac:dyDescent="0.25">
      <c r="A136" s="132" t="s">
        <v>281</v>
      </c>
      <c r="B136" s="132"/>
      <c r="C136" s="132"/>
      <c r="D136" s="132"/>
      <c r="G136" s="133">
        <v>203375.98</v>
      </c>
      <c r="H136" s="133"/>
      <c r="I136" s="71">
        <v>376361.31</v>
      </c>
      <c r="K136" s="71">
        <v>-172985.33</v>
      </c>
      <c r="M136" s="133">
        <v>305063.96999999997</v>
      </c>
      <c r="N136" s="133"/>
      <c r="P136" s="71">
        <v>-71297.34</v>
      </c>
      <c r="R136" s="132" t="s">
        <v>152</v>
      </c>
      <c r="S136" s="132"/>
      <c r="T136" s="132"/>
      <c r="U136" s="132"/>
      <c r="V136" s="132"/>
      <c r="W136" s="132"/>
      <c r="X136" s="132"/>
      <c r="Y136" s="132"/>
    </row>
    <row r="137" spans="1:25" ht="0.75" customHeight="1" x14ac:dyDescent="0.25"/>
    <row r="138" spans="1:25" x14ac:dyDescent="0.25">
      <c r="A138" s="132" t="s">
        <v>282</v>
      </c>
      <c r="B138" s="132"/>
      <c r="C138" s="132"/>
      <c r="D138" s="132"/>
      <c r="G138" s="133">
        <v>406751.88</v>
      </c>
      <c r="H138" s="133"/>
      <c r="I138" s="71">
        <v>376361.31</v>
      </c>
      <c r="K138" s="71">
        <v>30390.57</v>
      </c>
      <c r="M138" s="133">
        <v>610127.81999999995</v>
      </c>
      <c r="N138" s="133"/>
      <c r="P138" s="71">
        <v>233766.51</v>
      </c>
      <c r="R138" s="132" t="s">
        <v>154</v>
      </c>
      <c r="S138" s="132"/>
      <c r="T138" s="132"/>
      <c r="U138" s="132"/>
      <c r="V138" s="132"/>
      <c r="W138" s="132"/>
      <c r="X138" s="132"/>
      <c r="Y138" s="132"/>
    </row>
    <row r="139" spans="1:25" ht="0.75" customHeight="1" x14ac:dyDescent="0.25"/>
    <row r="140" spans="1:25" x14ac:dyDescent="0.25">
      <c r="A140" s="132" t="s">
        <v>283</v>
      </c>
      <c r="B140" s="132"/>
      <c r="C140" s="132"/>
      <c r="D140" s="132"/>
      <c r="G140" s="133">
        <v>203375.95</v>
      </c>
      <c r="H140" s="133"/>
      <c r="I140" s="71">
        <v>376361.31</v>
      </c>
      <c r="K140" s="71">
        <v>-172985.36</v>
      </c>
      <c r="M140" s="133">
        <v>305063.92499999999</v>
      </c>
      <c r="N140" s="133"/>
      <c r="P140" s="71">
        <v>-71297.384999999995</v>
      </c>
      <c r="R140" s="132" t="s">
        <v>156</v>
      </c>
      <c r="S140" s="132"/>
      <c r="T140" s="132"/>
      <c r="U140" s="132"/>
      <c r="V140" s="132"/>
      <c r="W140" s="132"/>
      <c r="X140" s="132"/>
      <c r="Y140" s="132"/>
    </row>
    <row r="141" spans="1:25" ht="0.75" customHeight="1" x14ac:dyDescent="0.25"/>
    <row r="142" spans="1:25" x14ac:dyDescent="0.25">
      <c r="A142" s="132" t="s">
        <v>284</v>
      </c>
      <c r="B142" s="132"/>
      <c r="C142" s="132"/>
      <c r="D142" s="132"/>
      <c r="G142" s="133">
        <v>171000</v>
      </c>
      <c r="H142" s="133"/>
      <c r="I142" s="71">
        <v>34200</v>
      </c>
      <c r="K142" s="71">
        <v>136800</v>
      </c>
      <c r="M142" s="133">
        <v>256500</v>
      </c>
      <c r="N142" s="133"/>
      <c r="P142" s="71">
        <v>222300</v>
      </c>
      <c r="R142" s="132" t="s">
        <v>285</v>
      </c>
      <c r="S142" s="132"/>
      <c r="T142" s="132"/>
      <c r="U142" s="132"/>
      <c r="V142" s="132"/>
      <c r="W142" s="132"/>
      <c r="X142" s="132"/>
      <c r="Y142" s="132"/>
    </row>
    <row r="143" spans="1:25" ht="2.25" customHeight="1" x14ac:dyDescent="0.25"/>
    <row r="144" spans="1:25" ht="17.25" customHeight="1" x14ac:dyDescent="0.25">
      <c r="A144" s="134" t="s">
        <v>286</v>
      </c>
      <c r="B144" s="134"/>
      <c r="C144" s="134"/>
      <c r="D144" s="134"/>
      <c r="E144" s="134"/>
      <c r="G144" s="72">
        <v>2204759.42</v>
      </c>
      <c r="I144" s="72">
        <v>2292368</v>
      </c>
      <c r="K144" s="72">
        <v>-87608.58</v>
      </c>
      <c r="M144" s="135">
        <v>3307139.13</v>
      </c>
      <c r="N144" s="135"/>
      <c r="P144" s="72">
        <v>1014771.13</v>
      </c>
    </row>
    <row r="145" spans="1:25" ht="0.75" customHeight="1" x14ac:dyDescent="0.25"/>
    <row r="146" spans="1:25" x14ac:dyDescent="0.25">
      <c r="A146" s="132" t="s">
        <v>287</v>
      </c>
      <c r="B146" s="132"/>
      <c r="C146" s="132"/>
      <c r="D146" s="132"/>
      <c r="G146" s="133">
        <v>511886.14</v>
      </c>
      <c r="H146" s="133"/>
      <c r="I146" s="71">
        <v>780000</v>
      </c>
      <c r="K146" s="71">
        <v>-268113.86</v>
      </c>
      <c r="M146" s="133">
        <v>767829.21</v>
      </c>
      <c r="N146" s="133"/>
      <c r="P146" s="71">
        <v>-12170.79</v>
      </c>
      <c r="R146" s="132" t="s">
        <v>160</v>
      </c>
      <c r="S146" s="132"/>
      <c r="T146" s="132"/>
      <c r="U146" s="132"/>
      <c r="V146" s="132"/>
      <c r="W146" s="132"/>
      <c r="X146" s="132"/>
      <c r="Y146" s="132"/>
    </row>
    <row r="147" spans="1:25" ht="2.25" customHeight="1" x14ac:dyDescent="0.25"/>
    <row r="148" spans="1:25" ht="17.25" customHeight="1" x14ac:dyDescent="0.25">
      <c r="A148" s="134" t="s">
        <v>288</v>
      </c>
      <c r="B148" s="134"/>
      <c r="C148" s="134"/>
      <c r="D148" s="134"/>
      <c r="E148" s="134"/>
      <c r="G148" s="72">
        <v>511886.14</v>
      </c>
      <c r="I148" s="72">
        <v>780000</v>
      </c>
      <c r="K148" s="72">
        <v>-268113.86</v>
      </c>
      <c r="M148" s="135">
        <v>767829.21</v>
      </c>
      <c r="N148" s="135"/>
      <c r="P148" s="72">
        <v>-12170.79</v>
      </c>
    </row>
    <row r="149" spans="1:25" ht="0.75" customHeight="1" x14ac:dyDescent="0.25"/>
    <row r="150" spans="1:25" x14ac:dyDescent="0.25">
      <c r="A150" s="132" t="s">
        <v>289</v>
      </c>
      <c r="B150" s="132"/>
      <c r="C150" s="132"/>
      <c r="D150" s="132"/>
      <c r="G150" s="133">
        <v>18830.68</v>
      </c>
      <c r="H150" s="133"/>
      <c r="I150" s="71">
        <v>0</v>
      </c>
      <c r="K150" s="71">
        <v>18830.68</v>
      </c>
      <c r="M150" s="133">
        <v>28246.02</v>
      </c>
      <c r="N150" s="133"/>
      <c r="P150" s="71">
        <v>28246.02</v>
      </c>
      <c r="R150" s="132" t="s">
        <v>290</v>
      </c>
      <c r="S150" s="132"/>
      <c r="T150" s="132"/>
      <c r="U150" s="132"/>
      <c r="V150" s="132"/>
      <c r="W150" s="132"/>
      <c r="X150" s="132"/>
      <c r="Y150" s="132"/>
    </row>
    <row r="151" spans="1:25" ht="0.75" customHeight="1" x14ac:dyDescent="0.25"/>
    <row r="152" spans="1:25" x14ac:dyDescent="0.25">
      <c r="A152" s="132" t="s">
        <v>291</v>
      </c>
      <c r="B152" s="132"/>
      <c r="C152" s="132"/>
      <c r="D152" s="132"/>
      <c r="G152" s="133">
        <v>11441.23</v>
      </c>
      <c r="H152" s="133"/>
      <c r="I152" s="71">
        <v>4500</v>
      </c>
      <c r="K152" s="71">
        <v>6941.23</v>
      </c>
      <c r="M152" s="133">
        <v>17161.845000000001</v>
      </c>
      <c r="N152" s="133"/>
      <c r="P152" s="71">
        <v>12661.844999999999</v>
      </c>
      <c r="R152" s="132" t="s">
        <v>292</v>
      </c>
      <c r="S152" s="132"/>
      <c r="T152" s="132"/>
      <c r="U152" s="132"/>
      <c r="V152" s="132"/>
      <c r="W152" s="132"/>
      <c r="X152" s="132"/>
      <c r="Y152" s="132"/>
    </row>
    <row r="153" spans="1:25" ht="0.75" customHeight="1" x14ac:dyDescent="0.25"/>
    <row r="154" spans="1:25" x14ac:dyDescent="0.25">
      <c r="A154" s="132" t="s">
        <v>293</v>
      </c>
      <c r="B154" s="132"/>
      <c r="C154" s="132"/>
      <c r="D154" s="132"/>
      <c r="G154" s="133">
        <v>675</v>
      </c>
      <c r="H154" s="133"/>
      <c r="I154" s="71">
        <v>77400</v>
      </c>
      <c r="K154" s="71">
        <v>-76725</v>
      </c>
      <c r="M154" s="133">
        <v>1012.5</v>
      </c>
      <c r="N154" s="133"/>
      <c r="P154" s="71">
        <v>-76387.5</v>
      </c>
      <c r="R154" s="132" t="s">
        <v>294</v>
      </c>
      <c r="S154" s="132"/>
      <c r="T154" s="132"/>
      <c r="U154" s="132"/>
      <c r="V154" s="132"/>
      <c r="W154" s="132"/>
      <c r="X154" s="132"/>
      <c r="Y154" s="132"/>
    </row>
    <row r="155" spans="1:25" x14ac:dyDescent="0.25">
      <c r="A155" s="132" t="s">
        <v>295</v>
      </c>
      <c r="B155" s="132"/>
      <c r="C155" s="132"/>
      <c r="D155" s="132"/>
      <c r="G155" s="133">
        <v>490613.31</v>
      </c>
      <c r="H155" s="133"/>
      <c r="I155" s="71">
        <v>996000</v>
      </c>
      <c r="K155" s="71">
        <v>-505386.69</v>
      </c>
      <c r="M155" s="133">
        <v>735919.96499999997</v>
      </c>
      <c r="N155" s="133"/>
      <c r="P155" s="71">
        <v>-260080.035</v>
      </c>
      <c r="R155" s="132" t="s">
        <v>162</v>
      </c>
      <c r="S155" s="132"/>
      <c r="T155" s="132"/>
      <c r="U155" s="132"/>
      <c r="V155" s="132"/>
      <c r="W155" s="132"/>
      <c r="X155" s="132"/>
      <c r="Y155" s="132"/>
    </row>
    <row r="156" spans="1:25" ht="2.25" customHeight="1" x14ac:dyDescent="0.25"/>
    <row r="157" spans="1:25" ht="17.25" customHeight="1" x14ac:dyDescent="0.25">
      <c r="A157" s="134" t="s">
        <v>296</v>
      </c>
      <c r="B157" s="134"/>
      <c r="C157" s="134"/>
      <c r="D157" s="134"/>
      <c r="E157" s="134"/>
      <c r="G157" s="72">
        <v>521560.22</v>
      </c>
      <c r="I157" s="72">
        <v>1077900</v>
      </c>
      <c r="K157" s="72">
        <v>-556339.78</v>
      </c>
      <c r="M157" s="135">
        <v>782340.33</v>
      </c>
      <c r="N157" s="135"/>
      <c r="P157" s="72">
        <v>-295559.67</v>
      </c>
    </row>
    <row r="158" spans="1:25" ht="0.75" customHeight="1" x14ac:dyDescent="0.25"/>
    <row r="159" spans="1:25" x14ac:dyDescent="0.25">
      <c r="A159" s="132" t="s">
        <v>297</v>
      </c>
      <c r="B159" s="132"/>
      <c r="C159" s="132"/>
      <c r="D159" s="132"/>
      <c r="G159" s="133">
        <v>57513.71</v>
      </c>
      <c r="H159" s="133"/>
      <c r="I159" s="71">
        <v>14217.82</v>
      </c>
      <c r="K159" s="71">
        <v>43295.89</v>
      </c>
      <c r="M159" s="133">
        <v>86270.565000000002</v>
      </c>
      <c r="N159" s="133"/>
      <c r="P159" s="71">
        <v>72052.744999999995</v>
      </c>
      <c r="R159" s="132" t="s">
        <v>110</v>
      </c>
      <c r="S159" s="132"/>
      <c r="T159" s="132"/>
      <c r="U159" s="132"/>
      <c r="V159" s="132"/>
      <c r="W159" s="132"/>
      <c r="X159" s="132"/>
      <c r="Y159" s="132"/>
    </row>
    <row r="160" spans="1:25" ht="0.75" customHeight="1" x14ac:dyDescent="0.25"/>
    <row r="161" spans="1:25" x14ac:dyDescent="0.25">
      <c r="A161" s="132" t="s">
        <v>298</v>
      </c>
      <c r="B161" s="132"/>
      <c r="C161" s="132"/>
      <c r="D161" s="132"/>
      <c r="G161" s="133">
        <v>687198.34</v>
      </c>
      <c r="H161" s="133"/>
      <c r="I161" s="71">
        <v>37349.21</v>
      </c>
      <c r="K161" s="71">
        <v>649849.13</v>
      </c>
      <c r="M161" s="133">
        <v>1030797.51</v>
      </c>
      <c r="N161" s="133"/>
      <c r="P161" s="71">
        <v>993448.3</v>
      </c>
      <c r="R161" s="132" t="s">
        <v>299</v>
      </c>
      <c r="S161" s="132"/>
      <c r="T161" s="132"/>
      <c r="U161" s="132"/>
      <c r="V161" s="132"/>
      <c r="W161" s="132"/>
      <c r="X161" s="132"/>
      <c r="Y161" s="132"/>
    </row>
    <row r="162" spans="1:25" ht="0.75" customHeight="1" x14ac:dyDescent="0.25"/>
    <row r="163" spans="1:25" x14ac:dyDescent="0.25">
      <c r="A163" s="132" t="s">
        <v>300</v>
      </c>
      <c r="B163" s="132"/>
      <c r="C163" s="132"/>
      <c r="D163" s="132"/>
      <c r="G163" s="133">
        <v>87865.19</v>
      </c>
      <c r="H163" s="133"/>
      <c r="I163" s="71">
        <v>159962.93</v>
      </c>
      <c r="K163" s="71">
        <v>-72097.740000000005</v>
      </c>
      <c r="M163" s="133">
        <v>131797.785</v>
      </c>
      <c r="N163" s="133"/>
      <c r="P163" s="71">
        <v>-28165.145</v>
      </c>
      <c r="R163" s="132" t="s">
        <v>112</v>
      </c>
      <c r="S163" s="132"/>
      <c r="T163" s="132"/>
      <c r="U163" s="132"/>
      <c r="V163" s="132"/>
      <c r="W163" s="132"/>
      <c r="X163" s="132"/>
      <c r="Y163" s="132"/>
    </row>
    <row r="164" spans="1:25" ht="0.75" customHeight="1" x14ac:dyDescent="0.25"/>
    <row r="165" spans="1:25" x14ac:dyDescent="0.25">
      <c r="A165" s="132" t="s">
        <v>301</v>
      </c>
      <c r="B165" s="132"/>
      <c r="C165" s="132"/>
      <c r="D165" s="132"/>
      <c r="G165" s="133">
        <v>179943.06</v>
      </c>
      <c r="H165" s="133"/>
      <c r="I165" s="71">
        <v>119969.64</v>
      </c>
      <c r="K165" s="71">
        <v>59973.42</v>
      </c>
      <c r="M165" s="133">
        <v>269914.59000000003</v>
      </c>
      <c r="N165" s="133"/>
      <c r="P165" s="71">
        <v>149944.95000000001</v>
      </c>
      <c r="R165" s="132" t="s">
        <v>114</v>
      </c>
      <c r="S165" s="132"/>
      <c r="T165" s="132"/>
      <c r="U165" s="132"/>
      <c r="V165" s="132"/>
      <c r="W165" s="132"/>
      <c r="X165" s="132"/>
      <c r="Y165" s="132"/>
    </row>
    <row r="166" spans="1:25" ht="0.75" customHeight="1" x14ac:dyDescent="0.25"/>
    <row r="167" spans="1:25" x14ac:dyDescent="0.25">
      <c r="A167" s="132" t="s">
        <v>302</v>
      </c>
      <c r="B167" s="132"/>
      <c r="C167" s="132"/>
      <c r="D167" s="132"/>
      <c r="G167" s="133">
        <v>107178.51</v>
      </c>
      <c r="H167" s="133"/>
      <c r="I167" s="71">
        <v>124792.76</v>
      </c>
      <c r="K167" s="71">
        <v>-17614.25</v>
      </c>
      <c r="M167" s="133">
        <v>160767.76500000001</v>
      </c>
      <c r="N167" s="133"/>
      <c r="P167" s="71">
        <v>35975.004999999997</v>
      </c>
      <c r="R167" s="132" t="s">
        <v>120</v>
      </c>
      <c r="S167" s="132"/>
      <c r="T167" s="132"/>
      <c r="U167" s="132"/>
      <c r="V167" s="132"/>
      <c r="W167" s="132"/>
      <c r="X167" s="132"/>
      <c r="Y167" s="132"/>
    </row>
    <row r="168" spans="1:25" ht="0.75" customHeight="1" x14ac:dyDescent="0.25"/>
    <row r="169" spans="1:25" x14ac:dyDescent="0.25">
      <c r="A169" s="132" t="s">
        <v>303</v>
      </c>
      <c r="B169" s="132"/>
      <c r="C169" s="132"/>
      <c r="D169" s="132"/>
      <c r="G169" s="133">
        <v>3667.92</v>
      </c>
      <c r="H169" s="133"/>
      <c r="I169" s="71">
        <v>87746.28</v>
      </c>
      <c r="K169" s="71">
        <v>-84078.36</v>
      </c>
      <c r="M169" s="133">
        <v>5501.88</v>
      </c>
      <c r="N169" s="133"/>
      <c r="P169" s="71">
        <v>-82244.399999999994</v>
      </c>
      <c r="R169" s="132" t="s">
        <v>304</v>
      </c>
      <c r="S169" s="132"/>
      <c r="T169" s="132"/>
      <c r="U169" s="132"/>
      <c r="V169" s="132"/>
      <c r="W169" s="132"/>
      <c r="X169" s="132"/>
      <c r="Y169" s="132"/>
    </row>
    <row r="170" spans="1:25" ht="0.75" customHeight="1" x14ac:dyDescent="0.25"/>
    <row r="171" spans="1:25" x14ac:dyDescent="0.25">
      <c r="A171" s="132" t="s">
        <v>305</v>
      </c>
      <c r="B171" s="132"/>
      <c r="C171" s="132"/>
      <c r="D171" s="132"/>
      <c r="G171" s="133">
        <v>3381.15</v>
      </c>
      <c r="H171" s="133"/>
      <c r="I171" s="71">
        <v>321736.33</v>
      </c>
      <c r="K171" s="71">
        <v>-318355.18</v>
      </c>
      <c r="M171" s="133">
        <v>5071.7250000000004</v>
      </c>
      <c r="N171" s="133"/>
      <c r="P171" s="71">
        <v>-316664.60499999998</v>
      </c>
      <c r="R171" s="132" t="s">
        <v>306</v>
      </c>
      <c r="S171" s="132"/>
      <c r="T171" s="132"/>
      <c r="U171" s="132"/>
      <c r="V171" s="132"/>
      <c r="W171" s="132"/>
      <c r="X171" s="132"/>
      <c r="Y171" s="132"/>
    </row>
    <row r="172" spans="1:25" ht="0.75" customHeight="1" x14ac:dyDescent="0.25"/>
    <row r="173" spans="1:25" x14ac:dyDescent="0.25">
      <c r="A173" s="132" t="s">
        <v>307</v>
      </c>
      <c r="B173" s="132"/>
      <c r="C173" s="132"/>
      <c r="D173" s="132"/>
      <c r="G173" s="133">
        <v>36555.5</v>
      </c>
      <c r="H173" s="133"/>
      <c r="I173" s="71">
        <v>56482.28</v>
      </c>
      <c r="K173" s="71">
        <v>-19926.78</v>
      </c>
      <c r="M173" s="133">
        <v>54833.25</v>
      </c>
      <c r="N173" s="133"/>
      <c r="P173" s="71">
        <v>-1649.03</v>
      </c>
      <c r="R173" s="132" t="s">
        <v>308</v>
      </c>
      <c r="S173" s="132"/>
      <c r="T173" s="132"/>
      <c r="U173" s="132"/>
      <c r="V173" s="132"/>
      <c r="W173" s="132"/>
      <c r="X173" s="132"/>
      <c r="Y173" s="132"/>
    </row>
    <row r="174" spans="1:25" ht="0.75" customHeight="1" x14ac:dyDescent="0.25"/>
    <row r="175" spans="1:25" x14ac:dyDescent="0.25">
      <c r="A175" s="132" t="s">
        <v>309</v>
      </c>
      <c r="B175" s="132"/>
      <c r="C175" s="132"/>
      <c r="D175" s="132"/>
      <c r="G175" s="133">
        <v>36211.160000000003</v>
      </c>
      <c r="H175" s="133"/>
      <c r="I175" s="71">
        <v>61027.54</v>
      </c>
      <c r="K175" s="71">
        <v>-24816.38</v>
      </c>
      <c r="M175" s="133">
        <v>54316.74</v>
      </c>
      <c r="N175" s="133"/>
      <c r="P175" s="71">
        <v>-6710.8</v>
      </c>
      <c r="R175" s="132" t="s">
        <v>310</v>
      </c>
      <c r="S175" s="132"/>
      <c r="T175" s="132"/>
      <c r="U175" s="132"/>
      <c r="V175" s="132"/>
      <c r="W175" s="132"/>
      <c r="X175" s="132"/>
      <c r="Y175" s="132"/>
    </row>
    <row r="176" spans="1:25" ht="0.75" customHeight="1" x14ac:dyDescent="0.25"/>
    <row r="177" spans="1:25" x14ac:dyDescent="0.25">
      <c r="A177" s="132" t="s">
        <v>311</v>
      </c>
      <c r="B177" s="132"/>
      <c r="C177" s="132"/>
      <c r="D177" s="132"/>
      <c r="G177" s="133">
        <v>-8014.36</v>
      </c>
      <c r="H177" s="133"/>
      <c r="I177" s="71">
        <v>0</v>
      </c>
      <c r="K177" s="71">
        <v>-8014.36</v>
      </c>
      <c r="M177" s="133">
        <v>-12021.54</v>
      </c>
      <c r="N177" s="133"/>
      <c r="P177" s="71">
        <v>-12021.54</v>
      </c>
      <c r="R177" s="132" t="s">
        <v>312</v>
      </c>
      <c r="S177" s="132"/>
      <c r="T177" s="132"/>
      <c r="U177" s="132"/>
      <c r="V177" s="132"/>
      <c r="W177" s="132"/>
      <c r="X177" s="132"/>
      <c r="Y177" s="132"/>
    </row>
    <row r="178" spans="1:25" ht="0.75" customHeight="1" x14ac:dyDescent="0.25"/>
    <row r="179" spans="1:25" x14ac:dyDescent="0.25">
      <c r="A179" s="132" t="s">
        <v>313</v>
      </c>
      <c r="B179" s="132"/>
      <c r="C179" s="132"/>
      <c r="D179" s="132"/>
      <c r="G179" s="133">
        <v>18877.91</v>
      </c>
      <c r="H179" s="133"/>
      <c r="I179" s="71">
        <v>43000</v>
      </c>
      <c r="K179" s="71">
        <v>-24122.09</v>
      </c>
      <c r="M179" s="133">
        <v>28316.865000000002</v>
      </c>
      <c r="N179" s="133"/>
      <c r="P179" s="71">
        <v>-14683.135</v>
      </c>
      <c r="R179" s="132" t="s">
        <v>314</v>
      </c>
      <c r="S179" s="132"/>
      <c r="T179" s="132"/>
      <c r="U179" s="132"/>
      <c r="V179" s="132"/>
      <c r="W179" s="132"/>
      <c r="X179" s="132"/>
      <c r="Y179" s="132"/>
    </row>
    <row r="180" spans="1:25" ht="0.75" customHeight="1" x14ac:dyDescent="0.25"/>
    <row r="181" spans="1:25" x14ac:dyDescent="0.25">
      <c r="A181" s="132" t="s">
        <v>315</v>
      </c>
      <c r="B181" s="132"/>
      <c r="C181" s="132"/>
      <c r="D181" s="132"/>
      <c r="G181" s="133">
        <v>545.74</v>
      </c>
      <c r="H181" s="133"/>
      <c r="I181" s="71">
        <v>0</v>
      </c>
      <c r="K181" s="71">
        <v>545.74</v>
      </c>
      <c r="M181" s="133">
        <v>818.61</v>
      </c>
      <c r="N181" s="133"/>
      <c r="P181" s="71">
        <v>818.61</v>
      </c>
      <c r="R181" s="132" t="s">
        <v>316</v>
      </c>
      <c r="S181" s="132"/>
      <c r="T181" s="132"/>
      <c r="U181" s="132"/>
      <c r="V181" s="132"/>
      <c r="W181" s="132"/>
      <c r="X181" s="132"/>
      <c r="Y181" s="132"/>
    </row>
    <row r="182" spans="1:25" ht="0.75" customHeight="1" x14ac:dyDescent="0.25"/>
    <row r="183" spans="1:25" x14ac:dyDescent="0.25">
      <c r="A183" s="132" t="s">
        <v>317</v>
      </c>
      <c r="B183" s="132"/>
      <c r="C183" s="132"/>
      <c r="D183" s="132"/>
      <c r="G183" s="133">
        <v>35206.15</v>
      </c>
      <c r="H183" s="133"/>
      <c r="I183" s="71">
        <v>0</v>
      </c>
      <c r="K183" s="71">
        <v>35206.15</v>
      </c>
      <c r="M183" s="133">
        <v>52809.224999999999</v>
      </c>
      <c r="N183" s="133"/>
      <c r="P183" s="71">
        <v>52809.224999999999</v>
      </c>
      <c r="R183" s="132" t="s">
        <v>318</v>
      </c>
      <c r="S183" s="132"/>
      <c r="T183" s="132"/>
      <c r="U183" s="132"/>
      <c r="V183" s="132"/>
      <c r="W183" s="132"/>
      <c r="X183" s="132"/>
      <c r="Y183" s="132"/>
    </row>
    <row r="184" spans="1:25" ht="0.75" customHeight="1" x14ac:dyDescent="0.25"/>
    <row r="185" spans="1:25" x14ac:dyDescent="0.25">
      <c r="A185" s="132" t="s">
        <v>319</v>
      </c>
      <c r="B185" s="132"/>
      <c r="C185" s="132"/>
      <c r="D185" s="132"/>
      <c r="G185" s="133">
        <v>6490.17</v>
      </c>
      <c r="H185" s="133"/>
      <c r="I185" s="71">
        <v>0</v>
      </c>
      <c r="K185" s="71">
        <v>6490.17</v>
      </c>
      <c r="M185" s="133">
        <v>9735.2549999999992</v>
      </c>
      <c r="N185" s="133"/>
      <c r="P185" s="71">
        <v>9735.2549999999992</v>
      </c>
      <c r="R185" s="132" t="s">
        <v>320</v>
      </c>
      <c r="S185" s="132"/>
      <c r="T185" s="132"/>
      <c r="U185" s="132"/>
      <c r="V185" s="132"/>
      <c r="W185" s="132"/>
      <c r="X185" s="132"/>
      <c r="Y185" s="132"/>
    </row>
    <row r="186" spans="1:25" ht="0.75" customHeight="1" x14ac:dyDescent="0.25"/>
    <row r="187" spans="1:25" x14ac:dyDescent="0.25">
      <c r="A187" s="132" t="s">
        <v>321</v>
      </c>
      <c r="B187" s="132"/>
      <c r="C187" s="132"/>
      <c r="D187" s="132"/>
      <c r="G187" s="133">
        <v>1038.79</v>
      </c>
      <c r="H187" s="133"/>
      <c r="I187" s="71">
        <v>0</v>
      </c>
      <c r="K187" s="71">
        <v>1038.79</v>
      </c>
      <c r="M187" s="133">
        <v>1558.1849999999999</v>
      </c>
      <c r="N187" s="133"/>
      <c r="P187" s="71">
        <v>1558.1849999999999</v>
      </c>
      <c r="R187" s="132" t="s">
        <v>322</v>
      </c>
      <c r="S187" s="132"/>
      <c r="T187" s="132"/>
      <c r="U187" s="132"/>
      <c r="V187" s="132"/>
      <c r="W187" s="132"/>
      <c r="X187" s="132"/>
      <c r="Y187" s="132"/>
    </row>
    <row r="188" spans="1:25" ht="0.75" customHeight="1" x14ac:dyDescent="0.25"/>
    <row r="189" spans="1:25" x14ac:dyDescent="0.25">
      <c r="A189" s="132" t="s">
        <v>323</v>
      </c>
      <c r="B189" s="132"/>
      <c r="C189" s="132"/>
      <c r="D189" s="132"/>
      <c r="G189" s="133">
        <v>10150.27</v>
      </c>
      <c r="H189" s="133"/>
      <c r="I189" s="71">
        <v>0</v>
      </c>
      <c r="K189" s="71">
        <v>10150.27</v>
      </c>
      <c r="M189" s="133">
        <v>15225.405000000001</v>
      </c>
      <c r="N189" s="133"/>
      <c r="P189" s="71">
        <v>15225.405000000001</v>
      </c>
      <c r="R189" s="132" t="s">
        <v>324</v>
      </c>
      <c r="S189" s="132"/>
      <c r="T189" s="132"/>
      <c r="U189" s="132"/>
      <c r="V189" s="132"/>
      <c r="W189" s="132"/>
      <c r="X189" s="132"/>
      <c r="Y189" s="132"/>
    </row>
    <row r="190" spans="1:25" ht="0.75" customHeight="1" x14ac:dyDescent="0.25"/>
    <row r="191" spans="1:25" x14ac:dyDescent="0.25">
      <c r="A191" s="132" t="s">
        <v>325</v>
      </c>
      <c r="B191" s="132"/>
      <c r="C191" s="132"/>
      <c r="D191" s="132"/>
      <c r="G191" s="133">
        <v>156443.66</v>
      </c>
      <c r="H191" s="133"/>
      <c r="I191" s="71">
        <v>543202.13</v>
      </c>
      <c r="K191" s="71">
        <v>-386758.47</v>
      </c>
      <c r="M191" s="133">
        <v>234665.49</v>
      </c>
      <c r="N191" s="133"/>
      <c r="P191" s="71">
        <v>-308536.64</v>
      </c>
      <c r="R191" s="132" t="s">
        <v>326</v>
      </c>
      <c r="S191" s="132"/>
      <c r="T191" s="132"/>
      <c r="U191" s="132"/>
      <c r="V191" s="132"/>
      <c r="W191" s="132"/>
      <c r="X191" s="132"/>
      <c r="Y191" s="132"/>
    </row>
    <row r="192" spans="1:25" ht="0.75" customHeight="1" x14ac:dyDescent="0.25"/>
    <row r="193" spans="1:25" x14ac:dyDescent="0.25">
      <c r="A193" s="132" t="s">
        <v>327</v>
      </c>
      <c r="B193" s="132"/>
      <c r="C193" s="132"/>
      <c r="D193" s="132"/>
      <c r="G193" s="133">
        <v>111490.43</v>
      </c>
      <c r="H193" s="133"/>
      <c r="I193" s="71">
        <v>531101.92000000004</v>
      </c>
      <c r="K193" s="71">
        <v>-419611.49</v>
      </c>
      <c r="M193" s="133">
        <v>167235.64499999999</v>
      </c>
      <c r="N193" s="133"/>
      <c r="P193" s="71">
        <v>-363866.27500000002</v>
      </c>
      <c r="R193" s="132" t="s">
        <v>328</v>
      </c>
      <c r="S193" s="132"/>
      <c r="T193" s="132"/>
      <c r="U193" s="132"/>
      <c r="V193" s="132"/>
      <c r="W193" s="132"/>
      <c r="X193" s="132"/>
      <c r="Y193" s="132"/>
    </row>
    <row r="194" spans="1:25" ht="0.75" customHeight="1" x14ac:dyDescent="0.25"/>
    <row r="195" spans="1:25" x14ac:dyDescent="0.25">
      <c r="A195" s="132" t="s">
        <v>329</v>
      </c>
      <c r="B195" s="132"/>
      <c r="C195" s="132"/>
      <c r="D195" s="132"/>
      <c r="G195" s="133">
        <v>11546.27</v>
      </c>
      <c r="H195" s="133"/>
      <c r="I195" s="71">
        <v>0</v>
      </c>
      <c r="K195" s="71">
        <v>11546.27</v>
      </c>
      <c r="M195" s="133">
        <v>17319.404999999999</v>
      </c>
      <c r="N195" s="133"/>
      <c r="P195" s="71">
        <v>17319.404999999999</v>
      </c>
      <c r="R195" s="132" t="s">
        <v>330</v>
      </c>
      <c r="S195" s="132"/>
      <c r="T195" s="132"/>
      <c r="U195" s="132"/>
      <c r="V195" s="132"/>
      <c r="W195" s="132"/>
      <c r="X195" s="132"/>
      <c r="Y195" s="132"/>
    </row>
    <row r="196" spans="1:25" ht="2.25" customHeight="1" x14ac:dyDescent="0.25"/>
    <row r="197" spans="1:25" ht="17.25" customHeight="1" x14ac:dyDescent="0.25">
      <c r="A197" s="134" t="s">
        <v>331</v>
      </c>
      <c r="B197" s="134"/>
      <c r="C197" s="134"/>
      <c r="D197" s="134"/>
      <c r="E197" s="134"/>
      <c r="G197" s="72">
        <v>1543289.57</v>
      </c>
      <c r="I197" s="72">
        <v>2100588.84</v>
      </c>
      <c r="K197" s="72">
        <v>-557299.27</v>
      </c>
      <c r="M197" s="135">
        <v>2314934.355</v>
      </c>
      <c r="N197" s="135"/>
      <c r="P197" s="72">
        <v>214345.51500000001</v>
      </c>
    </row>
    <row r="198" spans="1:25" ht="2.25" customHeight="1" x14ac:dyDescent="0.25"/>
    <row r="199" spans="1:25" x14ac:dyDescent="0.25">
      <c r="A199" s="129" t="s">
        <v>332</v>
      </c>
      <c r="B199" s="129"/>
      <c r="C199" s="129"/>
      <c r="D199" s="129"/>
      <c r="G199" s="130">
        <v>9922267.1600000001</v>
      </c>
      <c r="H199" s="130"/>
      <c r="I199" s="73">
        <v>16764183.939999999</v>
      </c>
      <c r="K199" s="73">
        <v>-6841916.7800000003</v>
      </c>
      <c r="M199" s="130">
        <v>14883400.74</v>
      </c>
      <c r="N199" s="130"/>
      <c r="P199" s="73">
        <v>-1880783.2</v>
      </c>
    </row>
    <row r="200" spans="1:25" ht="16.5" customHeight="1" x14ac:dyDescent="0.25"/>
    <row r="201" spans="1:25" ht="18" customHeight="1" x14ac:dyDescent="0.25">
      <c r="A201" s="136" t="s">
        <v>13</v>
      </c>
      <c r="B201" s="136"/>
    </row>
    <row r="202" spans="1:25" ht="0.75" customHeight="1" x14ac:dyDescent="0.25"/>
    <row r="203" spans="1:25" x14ac:dyDescent="0.25">
      <c r="A203" s="132" t="s">
        <v>333</v>
      </c>
      <c r="B203" s="132"/>
      <c r="C203" s="132"/>
      <c r="D203" s="132"/>
      <c r="G203" s="133">
        <v>49520</v>
      </c>
      <c r="H203" s="133"/>
      <c r="I203" s="71">
        <v>59520</v>
      </c>
      <c r="K203" s="71">
        <v>-10000</v>
      </c>
      <c r="M203" s="133">
        <v>74280</v>
      </c>
      <c r="N203" s="133"/>
      <c r="P203" s="71">
        <v>14760</v>
      </c>
      <c r="R203" s="132" t="s">
        <v>334</v>
      </c>
      <c r="S203" s="132"/>
      <c r="T203" s="132"/>
      <c r="U203" s="132"/>
      <c r="V203" s="132"/>
      <c r="W203" s="132"/>
      <c r="X203" s="132"/>
      <c r="Y203" s="132"/>
    </row>
    <row r="204" spans="1:25" ht="0.75" customHeight="1" x14ac:dyDescent="0.25"/>
    <row r="205" spans="1:25" x14ac:dyDescent="0.25">
      <c r="A205" s="132" t="s">
        <v>335</v>
      </c>
      <c r="B205" s="132"/>
      <c r="C205" s="132"/>
      <c r="D205" s="132"/>
      <c r="G205" s="133">
        <v>11220</v>
      </c>
      <c r="H205" s="133"/>
      <c r="I205" s="71">
        <v>11220</v>
      </c>
      <c r="K205" s="71">
        <v>0</v>
      </c>
      <c r="M205" s="133">
        <v>16830</v>
      </c>
      <c r="N205" s="133"/>
      <c r="P205" s="71">
        <v>5610</v>
      </c>
      <c r="R205" s="132" t="s">
        <v>336</v>
      </c>
      <c r="S205" s="132"/>
      <c r="T205" s="132"/>
      <c r="U205" s="132"/>
      <c r="V205" s="132"/>
      <c r="W205" s="132"/>
      <c r="X205" s="132"/>
      <c r="Y205" s="132"/>
    </row>
    <row r="206" spans="1:25" ht="0.75" customHeight="1" x14ac:dyDescent="0.25"/>
    <row r="207" spans="1:25" x14ac:dyDescent="0.25">
      <c r="A207" s="132" t="s">
        <v>337</v>
      </c>
      <c r="B207" s="132"/>
      <c r="C207" s="132"/>
      <c r="D207" s="132"/>
      <c r="G207" s="133">
        <v>5480</v>
      </c>
      <c r="H207" s="133"/>
      <c r="I207" s="71">
        <v>5480</v>
      </c>
      <c r="K207" s="71">
        <v>0</v>
      </c>
      <c r="M207" s="133">
        <v>8220</v>
      </c>
      <c r="N207" s="133"/>
      <c r="P207" s="71">
        <v>2740</v>
      </c>
      <c r="R207" s="132" t="s">
        <v>338</v>
      </c>
      <c r="S207" s="132"/>
      <c r="T207" s="132"/>
      <c r="U207" s="132"/>
      <c r="V207" s="132"/>
      <c r="W207" s="132"/>
      <c r="X207" s="132"/>
      <c r="Y207" s="132"/>
    </row>
    <row r="208" spans="1:25" ht="0.75" customHeight="1" x14ac:dyDescent="0.25"/>
    <row r="209" spans="1:25" x14ac:dyDescent="0.25">
      <c r="A209" s="132" t="s">
        <v>339</v>
      </c>
      <c r="B209" s="132"/>
      <c r="C209" s="132"/>
      <c r="D209" s="132"/>
      <c r="G209" s="133">
        <v>4015</v>
      </c>
      <c r="H209" s="133"/>
      <c r="I209" s="71">
        <v>4015</v>
      </c>
      <c r="K209" s="71">
        <v>0</v>
      </c>
      <c r="M209" s="133">
        <v>6022.5</v>
      </c>
      <c r="N209" s="133"/>
      <c r="P209" s="71">
        <v>2007.5</v>
      </c>
      <c r="R209" s="132" t="s">
        <v>340</v>
      </c>
      <c r="S209" s="132"/>
      <c r="T209" s="132"/>
      <c r="U209" s="132"/>
      <c r="V209" s="132"/>
      <c r="W209" s="132"/>
      <c r="X209" s="132"/>
      <c r="Y209" s="132"/>
    </row>
    <row r="210" spans="1:25" ht="0.75" customHeight="1" x14ac:dyDescent="0.25"/>
    <row r="211" spans="1:25" x14ac:dyDescent="0.25">
      <c r="A211" s="132" t="s">
        <v>341</v>
      </c>
      <c r="B211" s="132"/>
      <c r="C211" s="132"/>
      <c r="D211" s="132"/>
      <c r="G211" s="133">
        <v>5985</v>
      </c>
      <c r="H211" s="133"/>
      <c r="I211" s="71">
        <v>5985</v>
      </c>
      <c r="K211" s="71">
        <v>0</v>
      </c>
      <c r="M211" s="133">
        <v>8977.5</v>
      </c>
      <c r="N211" s="133"/>
      <c r="P211" s="71">
        <v>2992.5</v>
      </c>
      <c r="R211" s="132" t="s">
        <v>342</v>
      </c>
      <c r="S211" s="132"/>
      <c r="T211" s="132"/>
      <c r="U211" s="132"/>
      <c r="V211" s="132"/>
      <c r="W211" s="132"/>
      <c r="X211" s="132"/>
      <c r="Y211" s="132"/>
    </row>
    <row r="212" spans="1:25" ht="0.75" customHeight="1" x14ac:dyDescent="0.25"/>
    <row r="213" spans="1:25" x14ac:dyDescent="0.25">
      <c r="A213" s="132" t="s">
        <v>343</v>
      </c>
      <c r="B213" s="132"/>
      <c r="C213" s="132"/>
      <c r="D213" s="132"/>
      <c r="G213" s="133">
        <v>63960</v>
      </c>
      <c r="H213" s="133"/>
      <c r="I213" s="71">
        <v>53960</v>
      </c>
      <c r="K213" s="71">
        <v>10000</v>
      </c>
      <c r="M213" s="133">
        <v>95940</v>
      </c>
      <c r="N213" s="133"/>
      <c r="P213" s="71">
        <v>41980</v>
      </c>
      <c r="R213" s="132" t="s">
        <v>344</v>
      </c>
      <c r="S213" s="132"/>
      <c r="T213" s="132"/>
      <c r="U213" s="132"/>
      <c r="V213" s="132"/>
      <c r="W213" s="132"/>
      <c r="X213" s="132"/>
      <c r="Y213" s="132"/>
    </row>
    <row r="214" spans="1:25" ht="0.75" customHeight="1" x14ac:dyDescent="0.25"/>
    <row r="215" spans="1:25" x14ac:dyDescent="0.25">
      <c r="A215" s="132" t="s">
        <v>345</v>
      </c>
      <c r="B215" s="132"/>
      <c r="C215" s="132"/>
      <c r="D215" s="132"/>
      <c r="G215" s="133">
        <v>0</v>
      </c>
      <c r="H215" s="133"/>
      <c r="I215" s="71">
        <v>10000</v>
      </c>
      <c r="K215" s="71">
        <v>-10000</v>
      </c>
      <c r="M215" s="133">
        <v>0</v>
      </c>
      <c r="N215" s="133"/>
      <c r="P215" s="71">
        <v>-10000</v>
      </c>
      <c r="R215" s="132" t="s">
        <v>346</v>
      </c>
      <c r="S215" s="132"/>
      <c r="T215" s="132"/>
      <c r="U215" s="132"/>
      <c r="V215" s="132"/>
      <c r="W215" s="132"/>
      <c r="X215" s="132"/>
      <c r="Y215" s="132"/>
    </row>
    <row r="216" spans="1:25" ht="2.25" customHeight="1" x14ac:dyDescent="0.25"/>
    <row r="217" spans="1:25" ht="17.25" customHeight="1" x14ac:dyDescent="0.25">
      <c r="A217" s="134" t="s">
        <v>347</v>
      </c>
      <c r="B217" s="134"/>
      <c r="C217" s="134"/>
      <c r="D217" s="134"/>
      <c r="E217" s="134"/>
      <c r="G217" s="72">
        <v>140180</v>
      </c>
      <c r="I217" s="72">
        <v>150180</v>
      </c>
      <c r="K217" s="72">
        <v>-10000</v>
      </c>
      <c r="M217" s="135">
        <v>210270</v>
      </c>
      <c r="N217" s="135"/>
      <c r="P217" s="72">
        <v>60090</v>
      </c>
    </row>
    <row r="218" spans="1:25" ht="0.75" customHeight="1" x14ac:dyDescent="0.25"/>
    <row r="219" spans="1:25" x14ac:dyDescent="0.25">
      <c r="A219" s="132" t="s">
        <v>348</v>
      </c>
      <c r="B219" s="132"/>
      <c r="C219" s="132"/>
      <c r="D219" s="132"/>
      <c r="G219" s="133">
        <v>20062.5</v>
      </c>
      <c r="H219" s="133"/>
      <c r="I219" s="71">
        <v>0</v>
      </c>
      <c r="K219" s="71">
        <v>20062.5</v>
      </c>
      <c r="M219" s="133">
        <v>30093.75</v>
      </c>
      <c r="N219" s="133"/>
      <c r="P219" s="71">
        <v>30093.75</v>
      </c>
      <c r="R219" s="132" t="s">
        <v>349</v>
      </c>
      <c r="S219" s="132"/>
      <c r="T219" s="132"/>
      <c r="U219" s="132"/>
      <c r="V219" s="132"/>
      <c r="W219" s="132"/>
      <c r="X219" s="132"/>
      <c r="Y219" s="132"/>
    </row>
    <row r="220" spans="1:25" ht="0.75" customHeight="1" x14ac:dyDescent="0.25"/>
    <row r="221" spans="1:25" x14ac:dyDescent="0.25">
      <c r="A221" s="132" t="s">
        <v>350</v>
      </c>
      <c r="B221" s="132"/>
      <c r="C221" s="132"/>
      <c r="D221" s="132"/>
      <c r="G221" s="133">
        <v>10575</v>
      </c>
      <c r="H221" s="133"/>
      <c r="I221" s="71">
        <v>0</v>
      </c>
      <c r="K221" s="71">
        <v>10575</v>
      </c>
      <c r="M221" s="133">
        <v>15862.5</v>
      </c>
      <c r="N221" s="133"/>
      <c r="P221" s="71">
        <v>15862.5</v>
      </c>
      <c r="R221" s="132" t="s">
        <v>351</v>
      </c>
      <c r="S221" s="132"/>
      <c r="T221" s="132"/>
      <c r="U221" s="132"/>
      <c r="V221" s="132"/>
      <c r="W221" s="132"/>
      <c r="X221" s="132"/>
      <c r="Y221" s="132"/>
    </row>
    <row r="222" spans="1:25" ht="0.75" customHeight="1" x14ac:dyDescent="0.25"/>
    <row r="223" spans="1:25" x14ac:dyDescent="0.25">
      <c r="A223" s="132" t="s">
        <v>352</v>
      </c>
      <c r="B223" s="132"/>
      <c r="C223" s="132"/>
      <c r="D223" s="132"/>
      <c r="G223" s="133">
        <v>0</v>
      </c>
      <c r="H223" s="133"/>
      <c r="I223" s="71">
        <v>7500</v>
      </c>
      <c r="K223" s="71">
        <v>-7500</v>
      </c>
      <c r="M223" s="133">
        <v>0</v>
      </c>
      <c r="N223" s="133"/>
      <c r="P223" s="71">
        <v>-7500</v>
      </c>
      <c r="R223" s="132" t="s">
        <v>353</v>
      </c>
      <c r="S223" s="132"/>
      <c r="T223" s="132"/>
      <c r="U223" s="132"/>
      <c r="V223" s="132"/>
      <c r="W223" s="132"/>
      <c r="X223" s="132"/>
      <c r="Y223" s="132"/>
    </row>
    <row r="224" spans="1:25" ht="0.75" customHeight="1" x14ac:dyDescent="0.25"/>
    <row r="225" spans="1:25" x14ac:dyDescent="0.25">
      <c r="A225" s="132" t="s">
        <v>354</v>
      </c>
      <c r="B225" s="132"/>
      <c r="C225" s="132"/>
      <c r="D225" s="132"/>
      <c r="G225" s="133">
        <v>0</v>
      </c>
      <c r="H225" s="133"/>
      <c r="I225" s="71">
        <v>1500</v>
      </c>
      <c r="K225" s="71">
        <v>-1500</v>
      </c>
      <c r="M225" s="133">
        <v>0</v>
      </c>
      <c r="N225" s="133"/>
      <c r="P225" s="71">
        <v>-1500</v>
      </c>
      <c r="R225" s="132" t="s">
        <v>355</v>
      </c>
      <c r="S225" s="132"/>
      <c r="T225" s="132"/>
      <c r="U225" s="132"/>
      <c r="V225" s="132"/>
      <c r="W225" s="132"/>
      <c r="X225" s="132"/>
      <c r="Y225" s="132"/>
    </row>
    <row r="226" spans="1:25" ht="0.75" customHeight="1" x14ac:dyDescent="0.25"/>
    <row r="227" spans="1:25" x14ac:dyDescent="0.25">
      <c r="A227" s="132" t="s">
        <v>356</v>
      </c>
      <c r="B227" s="132"/>
      <c r="C227" s="132"/>
      <c r="D227" s="132"/>
      <c r="G227" s="133">
        <v>693</v>
      </c>
      <c r="H227" s="133"/>
      <c r="I227" s="71">
        <v>1000</v>
      </c>
      <c r="K227" s="71">
        <v>-307</v>
      </c>
      <c r="M227" s="133">
        <v>1039.5</v>
      </c>
      <c r="N227" s="133"/>
      <c r="P227" s="71">
        <v>39.5</v>
      </c>
      <c r="R227" s="132" t="s">
        <v>357</v>
      </c>
      <c r="S227" s="132"/>
      <c r="T227" s="132"/>
      <c r="U227" s="132"/>
      <c r="V227" s="132"/>
      <c r="W227" s="132"/>
      <c r="X227" s="132"/>
      <c r="Y227" s="132"/>
    </row>
    <row r="228" spans="1:25" ht="0.75" customHeight="1" x14ac:dyDescent="0.25"/>
    <row r="229" spans="1:25" x14ac:dyDescent="0.25">
      <c r="A229" s="132" t="s">
        <v>358</v>
      </c>
      <c r="B229" s="132"/>
      <c r="C229" s="132"/>
      <c r="D229" s="132"/>
      <c r="G229" s="133">
        <v>12225</v>
      </c>
      <c r="H229" s="133"/>
      <c r="I229" s="71">
        <v>20807</v>
      </c>
      <c r="K229" s="71">
        <v>-8582</v>
      </c>
      <c r="M229" s="133">
        <v>18337.5</v>
      </c>
      <c r="N229" s="133"/>
      <c r="P229" s="71">
        <v>-2469.5</v>
      </c>
      <c r="R229" s="132" t="s">
        <v>359</v>
      </c>
      <c r="S229" s="132"/>
      <c r="T229" s="132"/>
      <c r="U229" s="132"/>
      <c r="V229" s="132"/>
      <c r="W229" s="132"/>
      <c r="X229" s="132"/>
      <c r="Y229" s="132"/>
    </row>
    <row r="230" spans="1:25" ht="0.75" customHeight="1" x14ac:dyDescent="0.25"/>
    <row r="231" spans="1:25" x14ac:dyDescent="0.25">
      <c r="A231" s="132" t="s">
        <v>360</v>
      </c>
      <c r="B231" s="132"/>
      <c r="C231" s="132"/>
      <c r="D231" s="132"/>
      <c r="G231" s="133">
        <v>41364.94</v>
      </c>
      <c r="H231" s="133"/>
      <c r="I231" s="71">
        <v>39500</v>
      </c>
      <c r="K231" s="71">
        <v>1864.94</v>
      </c>
      <c r="M231" s="133">
        <v>62047.41</v>
      </c>
      <c r="N231" s="133"/>
      <c r="P231" s="71">
        <v>22547.41</v>
      </c>
      <c r="R231" s="132" t="s">
        <v>361</v>
      </c>
      <c r="S231" s="132"/>
      <c r="T231" s="132"/>
      <c r="U231" s="132"/>
      <c r="V231" s="132"/>
      <c r="W231" s="132"/>
      <c r="X231" s="132"/>
      <c r="Y231" s="132"/>
    </row>
    <row r="232" spans="1:25" ht="0.75" customHeight="1" x14ac:dyDescent="0.25"/>
    <row r="233" spans="1:25" x14ac:dyDescent="0.25">
      <c r="A233" s="132" t="s">
        <v>362</v>
      </c>
      <c r="B233" s="132"/>
      <c r="C233" s="132"/>
      <c r="D233" s="132"/>
      <c r="G233" s="133">
        <v>1050</v>
      </c>
      <c r="H233" s="133"/>
      <c r="I233" s="71">
        <v>0</v>
      </c>
      <c r="K233" s="71">
        <v>1050</v>
      </c>
      <c r="M233" s="133">
        <v>1575</v>
      </c>
      <c r="N233" s="133"/>
      <c r="P233" s="71">
        <v>1575</v>
      </c>
      <c r="R233" s="132" t="s">
        <v>363</v>
      </c>
      <c r="S233" s="132"/>
      <c r="T233" s="132"/>
      <c r="U233" s="132"/>
      <c r="V233" s="132"/>
      <c r="W233" s="132"/>
      <c r="X233" s="132"/>
      <c r="Y233" s="132"/>
    </row>
    <row r="234" spans="1:25" ht="0.75" customHeight="1" x14ac:dyDescent="0.25"/>
    <row r="235" spans="1:25" x14ac:dyDescent="0.25">
      <c r="A235" s="132" t="s">
        <v>364</v>
      </c>
      <c r="B235" s="132"/>
      <c r="C235" s="132"/>
      <c r="D235" s="132"/>
      <c r="G235" s="133">
        <v>600</v>
      </c>
      <c r="H235" s="133"/>
      <c r="I235" s="71">
        <v>1500</v>
      </c>
      <c r="K235" s="71">
        <v>-900</v>
      </c>
      <c r="M235" s="133">
        <v>900</v>
      </c>
      <c r="N235" s="133"/>
      <c r="P235" s="71">
        <v>-600</v>
      </c>
      <c r="R235" s="132" t="s">
        <v>365</v>
      </c>
      <c r="S235" s="132"/>
      <c r="T235" s="132"/>
      <c r="U235" s="132"/>
      <c r="V235" s="132"/>
      <c r="W235" s="132"/>
      <c r="X235" s="132"/>
      <c r="Y235" s="132"/>
    </row>
    <row r="236" spans="1:25" ht="0.75" customHeight="1" x14ac:dyDescent="0.25"/>
    <row r="237" spans="1:25" x14ac:dyDescent="0.25">
      <c r="A237" s="132" t="s">
        <v>366</v>
      </c>
      <c r="B237" s="132"/>
      <c r="C237" s="132"/>
      <c r="D237" s="132"/>
      <c r="G237" s="133">
        <v>23201.94</v>
      </c>
      <c r="H237" s="133"/>
      <c r="I237" s="71">
        <v>25000</v>
      </c>
      <c r="K237" s="71">
        <v>-1798.06</v>
      </c>
      <c r="M237" s="133">
        <v>34802.910000000003</v>
      </c>
      <c r="N237" s="133"/>
      <c r="P237" s="71">
        <v>9802.91</v>
      </c>
      <c r="R237" s="132" t="s">
        <v>367</v>
      </c>
      <c r="S237" s="132"/>
      <c r="T237" s="132"/>
      <c r="U237" s="132"/>
      <c r="V237" s="132"/>
      <c r="W237" s="132"/>
      <c r="X237" s="132"/>
      <c r="Y237" s="132"/>
    </row>
    <row r="238" spans="1:25" ht="0.75" customHeight="1" x14ac:dyDescent="0.25"/>
    <row r="239" spans="1:25" x14ac:dyDescent="0.25">
      <c r="A239" s="132" t="s">
        <v>368</v>
      </c>
      <c r="B239" s="132"/>
      <c r="C239" s="132"/>
      <c r="D239" s="132"/>
      <c r="G239" s="133">
        <v>6870</v>
      </c>
      <c r="H239" s="133"/>
      <c r="I239" s="71">
        <v>14052</v>
      </c>
      <c r="K239" s="71">
        <v>-7182</v>
      </c>
      <c r="M239" s="133">
        <v>10305</v>
      </c>
      <c r="N239" s="133"/>
      <c r="P239" s="71">
        <v>-3747</v>
      </c>
      <c r="R239" s="132" t="s">
        <v>369</v>
      </c>
      <c r="S239" s="132"/>
      <c r="T239" s="132"/>
      <c r="U239" s="132"/>
      <c r="V239" s="132"/>
      <c r="W239" s="132"/>
      <c r="X239" s="132"/>
      <c r="Y239" s="132"/>
    </row>
    <row r="240" spans="1:25" ht="0.75" customHeight="1" x14ac:dyDescent="0.25"/>
    <row r="241" spans="1:25" x14ac:dyDescent="0.25">
      <c r="A241" s="132" t="s">
        <v>370</v>
      </c>
      <c r="B241" s="132"/>
      <c r="C241" s="132"/>
      <c r="D241" s="132"/>
      <c r="G241" s="133">
        <v>35072</v>
      </c>
      <c r="H241" s="133"/>
      <c r="I241" s="71">
        <v>50000</v>
      </c>
      <c r="K241" s="71">
        <v>-14928</v>
      </c>
      <c r="M241" s="133">
        <v>52608</v>
      </c>
      <c r="N241" s="133"/>
      <c r="P241" s="71">
        <v>2608</v>
      </c>
      <c r="R241" s="132" t="s">
        <v>371</v>
      </c>
      <c r="S241" s="132"/>
      <c r="T241" s="132"/>
      <c r="U241" s="132"/>
      <c r="V241" s="132"/>
      <c r="W241" s="132"/>
      <c r="X241" s="132"/>
      <c r="Y241" s="132"/>
    </row>
    <row r="242" spans="1:25" ht="0.75" customHeight="1" x14ac:dyDescent="0.25"/>
    <row r="243" spans="1:25" x14ac:dyDescent="0.25">
      <c r="A243" s="132" t="s">
        <v>372</v>
      </c>
      <c r="B243" s="132"/>
      <c r="C243" s="132"/>
      <c r="D243" s="132"/>
      <c r="G243" s="133">
        <v>3394.63</v>
      </c>
      <c r="H243" s="133"/>
      <c r="I243" s="71">
        <v>6500</v>
      </c>
      <c r="K243" s="71">
        <v>-3105.37</v>
      </c>
      <c r="M243" s="133">
        <v>5091.9449999999997</v>
      </c>
      <c r="N243" s="133"/>
      <c r="P243" s="71">
        <v>-1408.0550000000001</v>
      </c>
      <c r="R243" s="132" t="s">
        <v>373</v>
      </c>
      <c r="S243" s="132"/>
      <c r="T243" s="132"/>
      <c r="U243" s="132"/>
      <c r="V243" s="132"/>
      <c r="W243" s="132"/>
      <c r="X243" s="132"/>
      <c r="Y243" s="132"/>
    </row>
    <row r="244" spans="1:25" ht="0.75" customHeight="1" x14ac:dyDescent="0.25"/>
    <row r="245" spans="1:25" x14ac:dyDescent="0.25">
      <c r="A245" s="132" t="s">
        <v>374</v>
      </c>
      <c r="B245" s="132"/>
      <c r="C245" s="132"/>
      <c r="D245" s="132"/>
      <c r="G245" s="133">
        <v>122</v>
      </c>
      <c r="H245" s="133"/>
      <c r="I245" s="71">
        <v>0</v>
      </c>
      <c r="K245" s="71">
        <v>122</v>
      </c>
      <c r="M245" s="133">
        <v>183</v>
      </c>
      <c r="N245" s="133"/>
      <c r="P245" s="71">
        <v>183</v>
      </c>
      <c r="R245" s="132" t="s">
        <v>375</v>
      </c>
      <c r="S245" s="132"/>
      <c r="T245" s="132"/>
      <c r="U245" s="132"/>
      <c r="V245" s="132"/>
      <c r="W245" s="132"/>
      <c r="X245" s="132"/>
      <c r="Y245" s="132"/>
    </row>
    <row r="246" spans="1:25" ht="0.75" customHeight="1" x14ac:dyDescent="0.25"/>
    <row r="247" spans="1:25" x14ac:dyDescent="0.25">
      <c r="A247" s="132" t="s">
        <v>376</v>
      </c>
      <c r="B247" s="132"/>
      <c r="C247" s="132"/>
      <c r="D247" s="132"/>
      <c r="G247" s="133">
        <v>5534.96</v>
      </c>
      <c r="H247" s="133"/>
      <c r="I247" s="71">
        <v>15000</v>
      </c>
      <c r="K247" s="71">
        <v>-9465.0400000000009</v>
      </c>
      <c r="M247" s="133">
        <v>8302.44</v>
      </c>
      <c r="N247" s="133"/>
      <c r="P247" s="71">
        <v>-6697.56</v>
      </c>
      <c r="R247" s="132" t="s">
        <v>377</v>
      </c>
      <c r="S247" s="132"/>
      <c r="T247" s="132"/>
      <c r="U247" s="132"/>
      <c r="V247" s="132"/>
      <c r="W247" s="132"/>
      <c r="X247" s="132"/>
      <c r="Y247" s="132"/>
    </row>
    <row r="248" spans="1:25" ht="0.75" customHeight="1" x14ac:dyDescent="0.25"/>
    <row r="249" spans="1:25" x14ac:dyDescent="0.25">
      <c r="A249" s="132" t="s">
        <v>378</v>
      </c>
      <c r="B249" s="132"/>
      <c r="C249" s="132"/>
      <c r="D249" s="132"/>
      <c r="G249" s="133">
        <v>300</v>
      </c>
      <c r="H249" s="133"/>
      <c r="I249" s="71">
        <v>1000</v>
      </c>
      <c r="K249" s="71">
        <v>-700</v>
      </c>
      <c r="M249" s="133">
        <v>450</v>
      </c>
      <c r="N249" s="133"/>
      <c r="P249" s="71">
        <v>-550</v>
      </c>
      <c r="R249" s="132" t="s">
        <v>379</v>
      </c>
      <c r="S249" s="132"/>
      <c r="T249" s="132"/>
      <c r="U249" s="132"/>
      <c r="V249" s="132"/>
      <c r="W249" s="132"/>
      <c r="X249" s="132"/>
      <c r="Y249" s="132"/>
    </row>
    <row r="250" spans="1:25" ht="0.75" customHeight="1" x14ac:dyDescent="0.25"/>
    <row r="251" spans="1:25" x14ac:dyDescent="0.25">
      <c r="A251" s="132" t="s">
        <v>380</v>
      </c>
      <c r="B251" s="132"/>
      <c r="C251" s="132"/>
      <c r="D251" s="132"/>
      <c r="G251" s="133">
        <v>370</v>
      </c>
      <c r="H251" s="133"/>
      <c r="I251" s="71">
        <v>9000</v>
      </c>
      <c r="K251" s="71">
        <v>-8630</v>
      </c>
      <c r="M251" s="133">
        <v>555</v>
      </c>
      <c r="N251" s="133"/>
      <c r="P251" s="71">
        <v>-8445</v>
      </c>
      <c r="R251" s="132" t="s">
        <v>381</v>
      </c>
      <c r="S251" s="132"/>
      <c r="T251" s="132"/>
      <c r="U251" s="132"/>
      <c r="V251" s="132"/>
      <c r="W251" s="132"/>
      <c r="X251" s="132"/>
      <c r="Y251" s="132"/>
    </row>
    <row r="252" spans="1:25" ht="0.75" customHeight="1" x14ac:dyDescent="0.25"/>
    <row r="253" spans="1:25" x14ac:dyDescent="0.25">
      <c r="A253" s="132" t="s">
        <v>382</v>
      </c>
      <c r="B253" s="132"/>
      <c r="C253" s="132"/>
      <c r="D253" s="132"/>
      <c r="G253" s="133">
        <v>0</v>
      </c>
      <c r="H253" s="133"/>
      <c r="I253" s="71">
        <v>5000</v>
      </c>
      <c r="K253" s="71">
        <v>-5000</v>
      </c>
      <c r="M253" s="133">
        <v>0</v>
      </c>
      <c r="N253" s="133"/>
      <c r="P253" s="71">
        <v>-5000</v>
      </c>
      <c r="R253" s="132" t="s">
        <v>383</v>
      </c>
      <c r="S253" s="132"/>
      <c r="T253" s="132"/>
      <c r="U253" s="132"/>
      <c r="V253" s="132"/>
      <c r="W253" s="132"/>
      <c r="X253" s="132"/>
      <c r="Y253" s="132"/>
    </row>
    <row r="254" spans="1:25" ht="0.75" customHeight="1" x14ac:dyDescent="0.25"/>
    <row r="255" spans="1:25" x14ac:dyDescent="0.25">
      <c r="A255" s="132" t="s">
        <v>384</v>
      </c>
      <c r="B255" s="132"/>
      <c r="C255" s="132"/>
      <c r="D255" s="132"/>
      <c r="G255" s="133">
        <v>0</v>
      </c>
      <c r="H255" s="133"/>
      <c r="I255" s="71">
        <v>2250</v>
      </c>
      <c r="K255" s="71">
        <v>-2250</v>
      </c>
      <c r="M255" s="133">
        <v>0</v>
      </c>
      <c r="N255" s="133"/>
      <c r="P255" s="71">
        <v>-2250</v>
      </c>
      <c r="R255" s="132" t="s">
        <v>385</v>
      </c>
      <c r="S255" s="132"/>
      <c r="T255" s="132"/>
      <c r="U255" s="132"/>
      <c r="V255" s="132"/>
      <c r="W255" s="132"/>
      <c r="X255" s="132"/>
      <c r="Y255" s="132"/>
    </row>
    <row r="256" spans="1:25" ht="0.75" customHeight="1" x14ac:dyDescent="0.25"/>
    <row r="257" spans="1:25" x14ac:dyDescent="0.25">
      <c r="A257" s="132" t="s">
        <v>386</v>
      </c>
      <c r="B257" s="132"/>
      <c r="C257" s="132"/>
      <c r="D257" s="132"/>
      <c r="G257" s="133">
        <v>17264.84</v>
      </c>
      <c r="H257" s="133"/>
      <c r="I257" s="71">
        <v>23500</v>
      </c>
      <c r="K257" s="71">
        <v>-6235.16</v>
      </c>
      <c r="M257" s="133">
        <v>25897.26</v>
      </c>
      <c r="N257" s="133"/>
      <c r="P257" s="71">
        <v>2397.2600000000002</v>
      </c>
      <c r="R257" s="132" t="s">
        <v>387</v>
      </c>
      <c r="S257" s="132"/>
      <c r="T257" s="132"/>
      <c r="U257" s="132"/>
      <c r="V257" s="132"/>
      <c r="W257" s="132"/>
      <c r="X257" s="132"/>
      <c r="Y257" s="132"/>
    </row>
    <row r="258" spans="1:25" ht="0.75" customHeight="1" x14ac:dyDescent="0.25"/>
    <row r="259" spans="1:25" x14ac:dyDescent="0.25">
      <c r="A259" s="132" t="s">
        <v>388</v>
      </c>
      <c r="B259" s="132"/>
      <c r="C259" s="132"/>
      <c r="D259" s="132"/>
      <c r="G259" s="133">
        <v>774</v>
      </c>
      <c r="H259" s="133"/>
      <c r="I259" s="71">
        <v>0</v>
      </c>
      <c r="K259" s="71">
        <v>774</v>
      </c>
      <c r="M259" s="133">
        <v>1161</v>
      </c>
      <c r="N259" s="133"/>
      <c r="P259" s="71">
        <v>1161</v>
      </c>
      <c r="R259" s="132" t="s">
        <v>389</v>
      </c>
      <c r="S259" s="132"/>
      <c r="T259" s="132"/>
      <c r="U259" s="132"/>
      <c r="V259" s="132"/>
      <c r="W259" s="132"/>
      <c r="X259" s="132"/>
      <c r="Y259" s="132"/>
    </row>
    <row r="260" spans="1:25" ht="0.75" customHeight="1" x14ac:dyDescent="0.25"/>
    <row r="261" spans="1:25" x14ac:dyDescent="0.25">
      <c r="A261" s="132" t="s">
        <v>390</v>
      </c>
      <c r="B261" s="132"/>
      <c r="C261" s="132"/>
      <c r="D261" s="132"/>
      <c r="G261" s="133">
        <v>34904.1</v>
      </c>
      <c r="H261" s="133"/>
      <c r="I261" s="71">
        <v>4000</v>
      </c>
      <c r="K261" s="71">
        <v>30904.1</v>
      </c>
      <c r="M261" s="133">
        <v>52356.15</v>
      </c>
      <c r="N261" s="133"/>
      <c r="P261" s="71">
        <v>48356.15</v>
      </c>
      <c r="R261" s="132" t="s">
        <v>391</v>
      </c>
      <c r="S261" s="132"/>
      <c r="T261" s="132"/>
      <c r="U261" s="132"/>
      <c r="V261" s="132"/>
      <c r="W261" s="132"/>
      <c r="X261" s="132"/>
      <c r="Y261" s="132"/>
    </row>
    <row r="262" spans="1:25" ht="0.75" customHeight="1" x14ac:dyDescent="0.25"/>
    <row r="263" spans="1:25" x14ac:dyDescent="0.25">
      <c r="A263" s="132" t="s">
        <v>392</v>
      </c>
      <c r="B263" s="132"/>
      <c r="C263" s="132"/>
      <c r="D263" s="132"/>
      <c r="G263" s="133">
        <v>0</v>
      </c>
      <c r="H263" s="133"/>
      <c r="I263" s="71">
        <v>2200</v>
      </c>
      <c r="K263" s="71">
        <v>-2200</v>
      </c>
      <c r="M263" s="133">
        <v>0</v>
      </c>
      <c r="N263" s="133"/>
      <c r="P263" s="71">
        <v>-2200</v>
      </c>
      <c r="R263" s="132" t="s">
        <v>393</v>
      </c>
      <c r="S263" s="132"/>
      <c r="T263" s="132"/>
      <c r="U263" s="132"/>
      <c r="V263" s="132"/>
      <c r="W263" s="132"/>
      <c r="X263" s="132"/>
      <c r="Y263" s="132"/>
    </row>
    <row r="264" spans="1:25" ht="0.75" customHeight="1" x14ac:dyDescent="0.25"/>
    <row r="265" spans="1:25" x14ac:dyDescent="0.25">
      <c r="A265" s="132" t="s">
        <v>394</v>
      </c>
      <c r="B265" s="132"/>
      <c r="C265" s="132"/>
      <c r="D265" s="132"/>
      <c r="G265" s="133">
        <v>202.1</v>
      </c>
      <c r="H265" s="133"/>
      <c r="I265" s="71">
        <v>500</v>
      </c>
      <c r="K265" s="71">
        <v>-297.89999999999998</v>
      </c>
      <c r="M265" s="133">
        <v>303.14999999999998</v>
      </c>
      <c r="N265" s="133"/>
      <c r="P265" s="71">
        <v>-196.85</v>
      </c>
      <c r="R265" s="132" t="s">
        <v>395</v>
      </c>
      <c r="S265" s="132"/>
      <c r="T265" s="132"/>
      <c r="U265" s="132"/>
      <c r="V265" s="132"/>
      <c r="W265" s="132"/>
      <c r="X265" s="132"/>
      <c r="Y265" s="132"/>
    </row>
    <row r="266" spans="1:25" ht="0.75" customHeight="1" x14ac:dyDescent="0.25"/>
    <row r="267" spans="1:25" x14ac:dyDescent="0.25">
      <c r="A267" s="132" t="s">
        <v>396</v>
      </c>
      <c r="B267" s="132"/>
      <c r="C267" s="132"/>
      <c r="D267" s="132"/>
      <c r="G267" s="133">
        <v>520</v>
      </c>
      <c r="H267" s="133"/>
      <c r="I267" s="71">
        <v>780</v>
      </c>
      <c r="K267" s="71">
        <v>-260</v>
      </c>
      <c r="M267" s="133">
        <v>780</v>
      </c>
      <c r="N267" s="133"/>
      <c r="P267" s="71">
        <v>0</v>
      </c>
      <c r="R267" s="132" t="s">
        <v>397</v>
      </c>
      <c r="S267" s="132"/>
      <c r="T267" s="132"/>
      <c r="U267" s="132"/>
      <c r="V267" s="132"/>
      <c r="W267" s="132"/>
      <c r="X267" s="132"/>
      <c r="Y267" s="132"/>
    </row>
    <row r="268" spans="1:25" ht="0.75" customHeight="1" x14ac:dyDescent="0.25"/>
    <row r="269" spans="1:25" x14ac:dyDescent="0.25">
      <c r="A269" s="132" t="s">
        <v>398</v>
      </c>
      <c r="B269" s="132"/>
      <c r="C269" s="132"/>
      <c r="D269" s="132"/>
      <c r="G269" s="133">
        <v>0</v>
      </c>
      <c r="H269" s="133"/>
      <c r="I269" s="71">
        <v>1500</v>
      </c>
      <c r="K269" s="71">
        <v>-1500</v>
      </c>
      <c r="M269" s="133">
        <v>0</v>
      </c>
      <c r="N269" s="133"/>
      <c r="P269" s="71">
        <v>-1500</v>
      </c>
      <c r="R269" s="132" t="s">
        <v>399</v>
      </c>
      <c r="S269" s="132"/>
      <c r="T269" s="132"/>
      <c r="U269" s="132"/>
      <c r="V269" s="132"/>
      <c r="W269" s="132"/>
      <c r="X269" s="132"/>
      <c r="Y269" s="132"/>
    </row>
    <row r="270" spans="1:25" ht="0.75" customHeight="1" x14ac:dyDescent="0.25"/>
    <row r="271" spans="1:25" x14ac:dyDescent="0.25">
      <c r="A271" s="132" t="s">
        <v>400</v>
      </c>
      <c r="B271" s="132"/>
      <c r="C271" s="132"/>
      <c r="D271" s="132"/>
      <c r="G271" s="133">
        <v>1170</v>
      </c>
      <c r="H271" s="133"/>
      <c r="I271" s="71">
        <v>0</v>
      </c>
      <c r="K271" s="71">
        <v>1170</v>
      </c>
      <c r="M271" s="133">
        <v>1755</v>
      </c>
      <c r="N271" s="133"/>
      <c r="P271" s="71">
        <v>1755</v>
      </c>
      <c r="R271" s="132" t="s">
        <v>401</v>
      </c>
      <c r="S271" s="132"/>
      <c r="T271" s="132"/>
      <c r="U271" s="132"/>
      <c r="V271" s="132"/>
      <c r="W271" s="132"/>
      <c r="X271" s="132"/>
      <c r="Y271" s="132"/>
    </row>
    <row r="272" spans="1:25" ht="0.75" customHeight="1" x14ac:dyDescent="0.25"/>
    <row r="273" spans="1:25" x14ac:dyDescent="0.25">
      <c r="A273" s="132" t="s">
        <v>402</v>
      </c>
      <c r="B273" s="132"/>
      <c r="C273" s="132"/>
      <c r="D273" s="132"/>
      <c r="G273" s="133">
        <v>0</v>
      </c>
      <c r="H273" s="133"/>
      <c r="I273" s="71">
        <v>1500</v>
      </c>
      <c r="K273" s="71">
        <v>-1500</v>
      </c>
      <c r="M273" s="133">
        <v>0</v>
      </c>
      <c r="N273" s="133"/>
      <c r="P273" s="71">
        <v>-1500</v>
      </c>
      <c r="R273" s="132" t="s">
        <v>403</v>
      </c>
      <c r="S273" s="132"/>
      <c r="T273" s="132"/>
      <c r="U273" s="132"/>
      <c r="V273" s="132"/>
      <c r="W273" s="132"/>
      <c r="X273" s="132"/>
      <c r="Y273" s="132"/>
    </row>
    <row r="274" spans="1:25" ht="0.75" customHeight="1" x14ac:dyDescent="0.25"/>
    <row r="275" spans="1:25" x14ac:dyDescent="0.25">
      <c r="A275" s="132" t="s">
        <v>404</v>
      </c>
      <c r="B275" s="132"/>
      <c r="C275" s="132"/>
      <c r="D275" s="132"/>
      <c r="G275" s="133">
        <v>14345.99</v>
      </c>
      <c r="H275" s="133"/>
      <c r="I275" s="71">
        <v>8500</v>
      </c>
      <c r="K275" s="71">
        <v>5845.99</v>
      </c>
      <c r="M275" s="133">
        <v>21518.985000000001</v>
      </c>
      <c r="N275" s="133"/>
      <c r="P275" s="71">
        <v>13018.985000000001</v>
      </c>
      <c r="R275" s="132" t="s">
        <v>405</v>
      </c>
      <c r="S275" s="132"/>
      <c r="T275" s="132"/>
      <c r="U275" s="132"/>
      <c r="V275" s="132"/>
      <c r="W275" s="132"/>
      <c r="X275" s="132"/>
      <c r="Y275" s="132"/>
    </row>
    <row r="276" spans="1:25" ht="0.75" customHeight="1" x14ac:dyDescent="0.25"/>
    <row r="277" spans="1:25" x14ac:dyDescent="0.25">
      <c r="A277" s="132" t="s">
        <v>406</v>
      </c>
      <c r="B277" s="132"/>
      <c r="C277" s="132"/>
      <c r="D277" s="132"/>
      <c r="G277" s="133">
        <v>6940</v>
      </c>
      <c r="H277" s="133"/>
      <c r="I277" s="71">
        <v>5000</v>
      </c>
      <c r="K277" s="71">
        <v>1940</v>
      </c>
      <c r="M277" s="133">
        <v>10410</v>
      </c>
      <c r="N277" s="133"/>
      <c r="P277" s="71">
        <v>5410</v>
      </c>
      <c r="R277" s="132" t="s">
        <v>407</v>
      </c>
      <c r="S277" s="132"/>
      <c r="T277" s="132"/>
      <c r="U277" s="132"/>
      <c r="V277" s="132"/>
      <c r="W277" s="132"/>
      <c r="X277" s="132"/>
      <c r="Y277" s="132"/>
    </row>
    <row r="278" spans="1:25" x14ac:dyDescent="0.25">
      <c r="A278" s="132" t="s">
        <v>408</v>
      </c>
      <c r="B278" s="132"/>
      <c r="C278" s="132"/>
      <c r="D278" s="132"/>
      <c r="G278" s="133">
        <v>6768.64</v>
      </c>
      <c r="H278" s="133"/>
      <c r="I278" s="71">
        <v>17350</v>
      </c>
      <c r="K278" s="71">
        <v>-10581.36</v>
      </c>
      <c r="M278" s="133">
        <v>10152.959999999999</v>
      </c>
      <c r="N278" s="133"/>
      <c r="P278" s="71">
        <v>-7197.04</v>
      </c>
      <c r="R278" s="132" t="s">
        <v>409</v>
      </c>
      <c r="S278" s="132"/>
      <c r="T278" s="132"/>
      <c r="U278" s="132"/>
      <c r="V278" s="132"/>
      <c r="W278" s="132"/>
      <c r="X278" s="132"/>
      <c r="Y278" s="132"/>
    </row>
    <row r="279" spans="1:25" ht="0.75" customHeight="1" x14ac:dyDescent="0.25"/>
    <row r="280" spans="1:25" x14ac:dyDescent="0.25">
      <c r="A280" s="132" t="s">
        <v>410</v>
      </c>
      <c r="B280" s="132"/>
      <c r="C280" s="132"/>
      <c r="D280" s="132"/>
      <c r="G280" s="133">
        <v>-3.76</v>
      </c>
      <c r="H280" s="133"/>
      <c r="I280" s="71">
        <v>0</v>
      </c>
      <c r="K280" s="71">
        <v>-3.76</v>
      </c>
      <c r="M280" s="133">
        <v>-5.64</v>
      </c>
      <c r="N280" s="133"/>
      <c r="P280" s="71">
        <v>-5.64</v>
      </c>
      <c r="R280" s="132" t="s">
        <v>411</v>
      </c>
      <c r="S280" s="132"/>
      <c r="T280" s="132"/>
      <c r="U280" s="132"/>
      <c r="V280" s="132"/>
      <c r="W280" s="132"/>
      <c r="X280" s="132"/>
      <c r="Y280" s="132"/>
    </row>
    <row r="281" spans="1:25" ht="0.75" customHeight="1" x14ac:dyDescent="0.25"/>
    <row r="282" spans="1:25" x14ac:dyDescent="0.25">
      <c r="A282" s="132" t="s">
        <v>412</v>
      </c>
      <c r="B282" s="132"/>
      <c r="C282" s="132"/>
      <c r="D282" s="132"/>
      <c r="G282" s="133">
        <v>6478</v>
      </c>
      <c r="H282" s="133"/>
      <c r="I282" s="71">
        <v>6000</v>
      </c>
      <c r="K282" s="71">
        <v>478</v>
      </c>
      <c r="M282" s="133">
        <v>9717</v>
      </c>
      <c r="N282" s="133"/>
      <c r="P282" s="71">
        <v>3717</v>
      </c>
      <c r="R282" s="132" t="s">
        <v>413</v>
      </c>
      <c r="S282" s="132"/>
      <c r="T282" s="132"/>
      <c r="U282" s="132"/>
      <c r="V282" s="132"/>
      <c r="W282" s="132"/>
      <c r="X282" s="132"/>
      <c r="Y282" s="132"/>
    </row>
    <row r="283" spans="1:25" ht="0.75" customHeight="1" x14ac:dyDescent="0.25"/>
    <row r="284" spans="1:25" x14ac:dyDescent="0.25">
      <c r="A284" s="132" t="s">
        <v>414</v>
      </c>
      <c r="B284" s="132"/>
      <c r="C284" s="132"/>
      <c r="D284" s="132"/>
      <c r="G284" s="133">
        <v>9200.15</v>
      </c>
      <c r="H284" s="133"/>
      <c r="I284" s="71">
        <v>19000</v>
      </c>
      <c r="K284" s="71">
        <v>-9799.85</v>
      </c>
      <c r="M284" s="133">
        <v>13800.225</v>
      </c>
      <c r="N284" s="133"/>
      <c r="P284" s="71">
        <v>-5199.7749999999996</v>
      </c>
      <c r="R284" s="132" t="s">
        <v>415</v>
      </c>
      <c r="S284" s="132"/>
      <c r="T284" s="132"/>
      <c r="U284" s="132"/>
      <c r="V284" s="132"/>
      <c r="W284" s="132"/>
      <c r="X284" s="132"/>
      <c r="Y284" s="132"/>
    </row>
    <row r="285" spans="1:25" ht="0.75" customHeight="1" x14ac:dyDescent="0.25"/>
    <row r="286" spans="1:25" x14ac:dyDescent="0.25">
      <c r="A286" s="132" t="s">
        <v>416</v>
      </c>
      <c r="B286" s="132"/>
      <c r="C286" s="132"/>
      <c r="D286" s="132"/>
      <c r="G286" s="133">
        <v>71155.67</v>
      </c>
      <c r="H286" s="133"/>
      <c r="I286" s="71">
        <v>85000</v>
      </c>
      <c r="K286" s="71">
        <v>-13844.33</v>
      </c>
      <c r="M286" s="133">
        <v>106733.505</v>
      </c>
      <c r="N286" s="133"/>
      <c r="P286" s="71">
        <v>21733.505000000001</v>
      </c>
      <c r="R286" s="132" t="s">
        <v>417</v>
      </c>
      <c r="S286" s="132"/>
      <c r="T286" s="132"/>
      <c r="U286" s="132"/>
      <c r="V286" s="132"/>
      <c r="W286" s="132"/>
      <c r="X286" s="132"/>
      <c r="Y286" s="132"/>
    </row>
    <row r="287" spans="1:25" ht="0.75" customHeight="1" x14ac:dyDescent="0.25"/>
    <row r="288" spans="1:25" x14ac:dyDescent="0.25">
      <c r="A288" s="132" t="s">
        <v>418</v>
      </c>
      <c r="B288" s="132"/>
      <c r="C288" s="132"/>
      <c r="D288" s="132"/>
      <c r="G288" s="133">
        <v>959.36</v>
      </c>
      <c r="H288" s="133"/>
      <c r="I288" s="71">
        <v>2000</v>
      </c>
      <c r="K288" s="71">
        <v>-1040.6400000000001</v>
      </c>
      <c r="M288" s="133">
        <v>1439.04</v>
      </c>
      <c r="N288" s="133"/>
      <c r="P288" s="71">
        <v>-560.96</v>
      </c>
      <c r="R288" s="132" t="s">
        <v>419</v>
      </c>
      <c r="S288" s="132"/>
      <c r="T288" s="132"/>
      <c r="U288" s="132"/>
      <c r="V288" s="132"/>
      <c r="W288" s="132"/>
      <c r="X288" s="132"/>
      <c r="Y288" s="132"/>
    </row>
    <row r="289" spans="1:25" ht="0.75" customHeight="1" x14ac:dyDescent="0.25"/>
    <row r="290" spans="1:25" x14ac:dyDescent="0.25">
      <c r="A290" s="132" t="s">
        <v>420</v>
      </c>
      <c r="B290" s="132"/>
      <c r="C290" s="132"/>
      <c r="D290" s="132"/>
      <c r="G290" s="133">
        <v>1824.91</v>
      </c>
      <c r="H290" s="133"/>
      <c r="I290" s="71">
        <v>4100</v>
      </c>
      <c r="K290" s="71">
        <v>-2275.09</v>
      </c>
      <c r="M290" s="133">
        <v>2737.3649999999998</v>
      </c>
      <c r="N290" s="133"/>
      <c r="P290" s="71">
        <v>-1362.635</v>
      </c>
      <c r="R290" s="132" t="s">
        <v>421</v>
      </c>
      <c r="S290" s="132"/>
      <c r="T290" s="132"/>
      <c r="U290" s="132"/>
      <c r="V290" s="132"/>
      <c r="W290" s="132"/>
      <c r="X290" s="132"/>
      <c r="Y290" s="132"/>
    </row>
    <row r="291" spans="1:25" ht="0.75" customHeight="1" x14ac:dyDescent="0.25"/>
    <row r="292" spans="1:25" x14ac:dyDescent="0.25">
      <c r="A292" s="132" t="s">
        <v>422</v>
      </c>
      <c r="B292" s="132"/>
      <c r="C292" s="132"/>
      <c r="D292" s="132"/>
      <c r="G292" s="133">
        <v>1720.94</v>
      </c>
      <c r="H292" s="133"/>
      <c r="I292" s="71">
        <v>2500</v>
      </c>
      <c r="K292" s="71">
        <v>-779.06</v>
      </c>
      <c r="M292" s="133">
        <v>2581.41</v>
      </c>
      <c r="N292" s="133"/>
      <c r="P292" s="71">
        <v>81.41</v>
      </c>
      <c r="R292" s="132" t="s">
        <v>423</v>
      </c>
      <c r="S292" s="132"/>
      <c r="T292" s="132"/>
      <c r="U292" s="132"/>
      <c r="V292" s="132"/>
      <c r="W292" s="132"/>
      <c r="X292" s="132"/>
      <c r="Y292" s="132"/>
    </row>
    <row r="293" spans="1:25" ht="0.75" customHeight="1" x14ac:dyDescent="0.25"/>
    <row r="294" spans="1:25" x14ac:dyDescent="0.25">
      <c r="A294" s="132" t="s">
        <v>424</v>
      </c>
      <c r="B294" s="132"/>
      <c r="C294" s="132"/>
      <c r="D294" s="132"/>
      <c r="G294" s="133">
        <v>308</v>
      </c>
      <c r="H294" s="133"/>
      <c r="I294" s="71">
        <v>0</v>
      </c>
      <c r="K294" s="71">
        <v>308</v>
      </c>
      <c r="M294" s="133">
        <v>462</v>
      </c>
      <c r="N294" s="133"/>
      <c r="P294" s="71">
        <v>462</v>
      </c>
      <c r="R294" s="132" t="s">
        <v>425</v>
      </c>
      <c r="S294" s="132"/>
      <c r="T294" s="132"/>
      <c r="U294" s="132"/>
      <c r="V294" s="132"/>
      <c r="W294" s="132"/>
      <c r="X294" s="132"/>
      <c r="Y294" s="132"/>
    </row>
    <row r="295" spans="1:25" ht="0.75" customHeight="1" x14ac:dyDescent="0.25"/>
    <row r="296" spans="1:25" x14ac:dyDescent="0.25">
      <c r="A296" s="132" t="s">
        <v>426</v>
      </c>
      <c r="B296" s="132"/>
      <c r="C296" s="132"/>
      <c r="D296" s="132"/>
      <c r="G296" s="133">
        <v>3236.84</v>
      </c>
      <c r="H296" s="133"/>
      <c r="I296" s="71">
        <v>4800</v>
      </c>
      <c r="K296" s="71">
        <v>-1563.16</v>
      </c>
      <c r="M296" s="133">
        <v>4855.26</v>
      </c>
      <c r="N296" s="133"/>
      <c r="P296" s="71">
        <v>55.26</v>
      </c>
      <c r="R296" s="132" t="s">
        <v>427</v>
      </c>
      <c r="S296" s="132"/>
      <c r="T296" s="132"/>
      <c r="U296" s="132"/>
      <c r="V296" s="132"/>
      <c r="W296" s="132"/>
      <c r="X296" s="132"/>
      <c r="Y296" s="132"/>
    </row>
    <row r="297" spans="1:25" ht="2.25" customHeight="1" x14ac:dyDescent="0.25"/>
    <row r="298" spans="1:25" ht="17.25" customHeight="1" x14ac:dyDescent="0.25">
      <c r="A298" s="134" t="s">
        <v>428</v>
      </c>
      <c r="B298" s="134"/>
      <c r="C298" s="134"/>
      <c r="D298" s="134"/>
      <c r="E298" s="134"/>
      <c r="G298" s="72">
        <v>339205.75</v>
      </c>
      <c r="I298" s="72">
        <v>387839</v>
      </c>
      <c r="K298" s="72">
        <v>-48633.25</v>
      </c>
      <c r="M298" s="135">
        <v>508808.625</v>
      </c>
      <c r="N298" s="135"/>
      <c r="P298" s="72">
        <v>120969.625</v>
      </c>
    </row>
    <row r="299" spans="1:25" ht="0.75" customHeight="1" x14ac:dyDescent="0.25"/>
    <row r="300" spans="1:25" x14ac:dyDescent="0.25">
      <c r="A300" s="132" t="s">
        <v>429</v>
      </c>
      <c r="B300" s="132"/>
      <c r="C300" s="132"/>
      <c r="D300" s="132"/>
      <c r="G300" s="133">
        <v>421.75</v>
      </c>
      <c r="H300" s="133"/>
      <c r="I300" s="71">
        <v>0</v>
      </c>
      <c r="K300" s="71">
        <v>421.75</v>
      </c>
      <c r="M300" s="133">
        <v>632.625</v>
      </c>
      <c r="N300" s="133"/>
      <c r="P300" s="71">
        <v>632.625</v>
      </c>
      <c r="R300" s="132" t="s">
        <v>430</v>
      </c>
      <c r="S300" s="132"/>
      <c r="T300" s="132"/>
      <c r="U300" s="132"/>
      <c r="V300" s="132"/>
      <c r="W300" s="132"/>
      <c r="X300" s="132"/>
      <c r="Y300" s="132"/>
    </row>
    <row r="301" spans="1:25" ht="0.75" customHeight="1" x14ac:dyDescent="0.25"/>
    <row r="302" spans="1:25" x14ac:dyDescent="0.25">
      <c r="A302" s="132" t="s">
        <v>431</v>
      </c>
      <c r="B302" s="132"/>
      <c r="C302" s="132"/>
      <c r="D302" s="132"/>
      <c r="G302" s="133">
        <v>11761.87</v>
      </c>
      <c r="H302" s="133"/>
      <c r="I302" s="71">
        <v>28081.31</v>
      </c>
      <c r="K302" s="71">
        <v>-16319.44</v>
      </c>
      <c r="M302" s="133">
        <v>17642.805</v>
      </c>
      <c r="N302" s="133"/>
      <c r="P302" s="71">
        <v>-10438.504999999999</v>
      </c>
      <c r="R302" s="132" t="s">
        <v>432</v>
      </c>
      <c r="S302" s="132"/>
      <c r="T302" s="132"/>
      <c r="U302" s="132"/>
      <c r="V302" s="132"/>
      <c r="W302" s="132"/>
      <c r="X302" s="132"/>
      <c r="Y302" s="132"/>
    </row>
    <row r="303" spans="1:25" ht="0.75" customHeight="1" x14ac:dyDescent="0.25"/>
    <row r="304" spans="1:25" x14ac:dyDescent="0.25">
      <c r="A304" s="132" t="s">
        <v>433</v>
      </c>
      <c r="B304" s="132"/>
      <c r="C304" s="132"/>
      <c r="D304" s="132"/>
      <c r="G304" s="133">
        <v>217.78</v>
      </c>
      <c r="H304" s="133"/>
      <c r="I304" s="71">
        <v>1033.42</v>
      </c>
      <c r="K304" s="71">
        <v>-815.64</v>
      </c>
      <c r="M304" s="133">
        <v>326.67</v>
      </c>
      <c r="N304" s="133"/>
      <c r="P304" s="71">
        <v>-706.75</v>
      </c>
      <c r="R304" s="132" t="s">
        <v>434</v>
      </c>
      <c r="S304" s="132"/>
      <c r="T304" s="132"/>
      <c r="U304" s="132"/>
      <c r="V304" s="132"/>
      <c r="W304" s="132"/>
      <c r="X304" s="132"/>
      <c r="Y304" s="132"/>
    </row>
    <row r="305" spans="1:25" ht="0.75" customHeight="1" x14ac:dyDescent="0.25"/>
    <row r="306" spans="1:25" x14ac:dyDescent="0.25">
      <c r="A306" s="132" t="s">
        <v>435</v>
      </c>
      <c r="B306" s="132"/>
      <c r="C306" s="132"/>
      <c r="D306" s="132"/>
      <c r="G306" s="133">
        <v>40725.06</v>
      </c>
      <c r="H306" s="133"/>
      <c r="I306" s="71">
        <v>106834.66</v>
      </c>
      <c r="K306" s="71">
        <v>-66109.600000000006</v>
      </c>
      <c r="M306" s="133">
        <v>61087.59</v>
      </c>
      <c r="N306" s="133"/>
      <c r="P306" s="71">
        <v>-45747.07</v>
      </c>
      <c r="R306" s="132" t="s">
        <v>436</v>
      </c>
      <c r="S306" s="132"/>
      <c r="T306" s="132"/>
      <c r="U306" s="132"/>
      <c r="V306" s="132"/>
      <c r="W306" s="132"/>
      <c r="X306" s="132"/>
      <c r="Y306" s="132"/>
    </row>
    <row r="307" spans="1:25" ht="0.75" customHeight="1" x14ac:dyDescent="0.25"/>
    <row r="308" spans="1:25" x14ac:dyDescent="0.25">
      <c r="A308" s="132" t="s">
        <v>437</v>
      </c>
      <c r="B308" s="132"/>
      <c r="C308" s="132"/>
      <c r="D308" s="132"/>
      <c r="G308" s="133">
        <v>0</v>
      </c>
      <c r="H308" s="133"/>
      <c r="I308" s="71">
        <v>3850.25</v>
      </c>
      <c r="K308" s="71">
        <v>-3850.25</v>
      </c>
      <c r="M308" s="133">
        <v>0</v>
      </c>
      <c r="N308" s="133"/>
      <c r="P308" s="71">
        <v>-3850.25</v>
      </c>
      <c r="R308" s="132" t="s">
        <v>438</v>
      </c>
      <c r="S308" s="132"/>
      <c r="T308" s="132"/>
      <c r="U308" s="132"/>
      <c r="V308" s="132"/>
      <c r="W308" s="132"/>
      <c r="X308" s="132"/>
      <c r="Y308" s="132"/>
    </row>
    <row r="309" spans="1:25" ht="0.75" customHeight="1" x14ac:dyDescent="0.25"/>
    <row r="310" spans="1:25" x14ac:dyDescent="0.25">
      <c r="A310" s="132" t="s">
        <v>439</v>
      </c>
      <c r="B310" s="132"/>
      <c r="C310" s="132"/>
      <c r="D310" s="132"/>
      <c r="G310" s="133">
        <v>614.55999999999995</v>
      </c>
      <c r="H310" s="133"/>
      <c r="I310" s="71">
        <v>753.75</v>
      </c>
      <c r="K310" s="71">
        <v>-139.19</v>
      </c>
      <c r="M310" s="133">
        <v>921.84</v>
      </c>
      <c r="N310" s="133"/>
      <c r="P310" s="71">
        <v>168.09</v>
      </c>
      <c r="R310" s="132" t="s">
        <v>440</v>
      </c>
      <c r="S310" s="132"/>
      <c r="T310" s="132"/>
      <c r="U310" s="132"/>
      <c r="V310" s="132"/>
      <c r="W310" s="132"/>
      <c r="X310" s="132"/>
      <c r="Y310" s="132"/>
    </row>
    <row r="311" spans="1:25" ht="0.75" customHeight="1" x14ac:dyDescent="0.25"/>
    <row r="312" spans="1:25" x14ac:dyDescent="0.25">
      <c r="A312" s="132" t="s">
        <v>441</v>
      </c>
      <c r="B312" s="132"/>
      <c r="C312" s="132"/>
      <c r="D312" s="132"/>
      <c r="G312" s="133">
        <v>0</v>
      </c>
      <c r="H312" s="133"/>
      <c r="I312" s="71">
        <v>753.75</v>
      </c>
      <c r="K312" s="71">
        <v>-753.75</v>
      </c>
      <c r="M312" s="133">
        <v>0</v>
      </c>
      <c r="N312" s="133"/>
      <c r="P312" s="71">
        <v>-753.75</v>
      </c>
      <c r="R312" s="132" t="s">
        <v>442</v>
      </c>
      <c r="S312" s="132"/>
      <c r="T312" s="132"/>
      <c r="U312" s="132"/>
      <c r="V312" s="132"/>
      <c r="W312" s="132"/>
      <c r="X312" s="132"/>
      <c r="Y312" s="132"/>
    </row>
    <row r="313" spans="1:25" ht="0.75" customHeight="1" x14ac:dyDescent="0.25"/>
    <row r="314" spans="1:25" x14ac:dyDescent="0.25">
      <c r="A314" s="132" t="s">
        <v>443</v>
      </c>
      <c r="B314" s="132"/>
      <c r="C314" s="132"/>
      <c r="D314" s="132"/>
      <c r="G314" s="133">
        <v>0</v>
      </c>
      <c r="H314" s="133"/>
      <c r="I314" s="71">
        <v>1033.42</v>
      </c>
      <c r="K314" s="71">
        <v>-1033.42</v>
      </c>
      <c r="M314" s="133">
        <v>0</v>
      </c>
      <c r="N314" s="133"/>
      <c r="P314" s="71">
        <v>-1033.42</v>
      </c>
      <c r="R314" s="132" t="s">
        <v>444</v>
      </c>
      <c r="S314" s="132"/>
      <c r="T314" s="132"/>
      <c r="U314" s="132"/>
      <c r="V314" s="132"/>
      <c r="W314" s="132"/>
      <c r="X314" s="132"/>
      <c r="Y314" s="132"/>
    </row>
    <row r="315" spans="1:25" ht="0.75" customHeight="1" x14ac:dyDescent="0.25"/>
    <row r="316" spans="1:25" x14ac:dyDescent="0.25">
      <c r="A316" s="132" t="s">
        <v>445</v>
      </c>
      <c r="B316" s="132"/>
      <c r="C316" s="132"/>
      <c r="D316" s="132"/>
      <c r="G316" s="133">
        <v>23981.74</v>
      </c>
      <c r="H316" s="133"/>
      <c r="I316" s="71">
        <v>69631.149999999994</v>
      </c>
      <c r="K316" s="71">
        <v>-45649.41</v>
      </c>
      <c r="M316" s="133">
        <v>35972.61</v>
      </c>
      <c r="N316" s="133"/>
      <c r="P316" s="71">
        <v>-33658.54</v>
      </c>
      <c r="R316" s="132" t="s">
        <v>446</v>
      </c>
      <c r="S316" s="132"/>
      <c r="T316" s="132"/>
      <c r="U316" s="132"/>
      <c r="V316" s="132"/>
      <c r="W316" s="132"/>
      <c r="X316" s="132"/>
      <c r="Y316" s="132"/>
    </row>
    <row r="317" spans="1:25" ht="0.75" customHeight="1" x14ac:dyDescent="0.25"/>
    <row r="318" spans="1:25" x14ac:dyDescent="0.25">
      <c r="A318" s="132" t="s">
        <v>447</v>
      </c>
      <c r="B318" s="132"/>
      <c r="C318" s="132"/>
      <c r="D318" s="132"/>
      <c r="G318" s="133">
        <v>0</v>
      </c>
      <c r="H318" s="133"/>
      <c r="I318" s="71">
        <v>1033.42</v>
      </c>
      <c r="K318" s="71">
        <v>-1033.42</v>
      </c>
      <c r="M318" s="133">
        <v>0</v>
      </c>
      <c r="N318" s="133"/>
      <c r="P318" s="71">
        <v>-1033.42</v>
      </c>
      <c r="R318" s="132" t="s">
        <v>448</v>
      </c>
      <c r="S318" s="132"/>
      <c r="T318" s="132"/>
      <c r="U318" s="132"/>
      <c r="V318" s="132"/>
      <c r="W318" s="132"/>
      <c r="X318" s="132"/>
      <c r="Y318" s="132"/>
    </row>
    <row r="319" spans="1:25" ht="0.75" customHeight="1" x14ac:dyDescent="0.25"/>
    <row r="320" spans="1:25" x14ac:dyDescent="0.25">
      <c r="A320" s="132" t="s">
        <v>449</v>
      </c>
      <c r="B320" s="132"/>
      <c r="C320" s="132"/>
      <c r="D320" s="132"/>
      <c r="G320" s="133">
        <v>230.58</v>
      </c>
      <c r="H320" s="133"/>
      <c r="I320" s="71">
        <v>1033.42</v>
      </c>
      <c r="K320" s="71">
        <v>-802.84</v>
      </c>
      <c r="M320" s="133">
        <v>345.87</v>
      </c>
      <c r="N320" s="133"/>
      <c r="P320" s="71">
        <v>-687.55</v>
      </c>
      <c r="R320" s="132" t="s">
        <v>450</v>
      </c>
      <c r="S320" s="132"/>
      <c r="T320" s="132"/>
      <c r="U320" s="132"/>
      <c r="V320" s="132"/>
      <c r="W320" s="132"/>
      <c r="X320" s="132"/>
      <c r="Y320" s="132"/>
    </row>
    <row r="321" spans="1:25" ht="0.75" customHeight="1" x14ac:dyDescent="0.25"/>
    <row r="322" spans="1:25" x14ac:dyDescent="0.25">
      <c r="A322" s="132" t="s">
        <v>451</v>
      </c>
      <c r="B322" s="132"/>
      <c r="C322" s="132"/>
      <c r="D322" s="132"/>
      <c r="G322" s="133">
        <v>1810.42</v>
      </c>
      <c r="H322" s="133"/>
      <c r="I322" s="71">
        <v>2347.17</v>
      </c>
      <c r="K322" s="71">
        <v>-536.75</v>
      </c>
      <c r="M322" s="133">
        <v>2715.63</v>
      </c>
      <c r="N322" s="133"/>
      <c r="P322" s="71">
        <v>368.46</v>
      </c>
      <c r="R322" s="132" t="s">
        <v>452</v>
      </c>
      <c r="S322" s="132"/>
      <c r="T322" s="132"/>
      <c r="U322" s="132"/>
      <c r="V322" s="132"/>
      <c r="W322" s="132"/>
      <c r="X322" s="132"/>
      <c r="Y322" s="132"/>
    </row>
    <row r="323" spans="1:25" ht="0.75" customHeight="1" x14ac:dyDescent="0.25"/>
    <row r="324" spans="1:25" x14ac:dyDescent="0.25">
      <c r="A324" s="132" t="s">
        <v>453</v>
      </c>
      <c r="B324" s="132"/>
      <c r="C324" s="132"/>
      <c r="D324" s="132"/>
      <c r="G324" s="133">
        <v>611.79999999999995</v>
      </c>
      <c r="H324" s="133"/>
      <c r="I324" s="71">
        <v>1996.18</v>
      </c>
      <c r="K324" s="71">
        <v>-1384.38</v>
      </c>
      <c r="M324" s="133">
        <v>917.7</v>
      </c>
      <c r="N324" s="133"/>
      <c r="P324" s="71">
        <v>-1078.48</v>
      </c>
      <c r="R324" s="132" t="s">
        <v>454</v>
      </c>
      <c r="S324" s="132"/>
      <c r="T324" s="132"/>
      <c r="U324" s="132"/>
      <c r="V324" s="132"/>
      <c r="W324" s="132"/>
      <c r="X324" s="132"/>
      <c r="Y324" s="132"/>
    </row>
    <row r="325" spans="1:25" ht="0.75" customHeight="1" x14ac:dyDescent="0.25"/>
    <row r="326" spans="1:25" x14ac:dyDescent="0.25">
      <c r="A326" s="132" t="s">
        <v>455</v>
      </c>
      <c r="B326" s="132"/>
      <c r="C326" s="132"/>
      <c r="D326" s="132"/>
      <c r="G326" s="133">
        <v>60.67</v>
      </c>
      <c r="H326" s="133"/>
      <c r="I326" s="71">
        <v>2412.5700000000002</v>
      </c>
      <c r="K326" s="71">
        <v>-2351.9</v>
      </c>
      <c r="M326" s="133">
        <v>91.004999999999995</v>
      </c>
      <c r="N326" s="133"/>
      <c r="P326" s="71">
        <v>-2321.5650000000001</v>
      </c>
      <c r="R326" s="132" t="s">
        <v>456</v>
      </c>
      <c r="S326" s="132"/>
      <c r="T326" s="132"/>
      <c r="U326" s="132"/>
      <c r="V326" s="132"/>
      <c r="W326" s="132"/>
      <c r="X326" s="132"/>
      <c r="Y326" s="132"/>
    </row>
    <row r="327" spans="1:25" ht="0.75" customHeight="1" x14ac:dyDescent="0.25"/>
    <row r="328" spans="1:25" x14ac:dyDescent="0.25">
      <c r="A328" s="132" t="s">
        <v>457</v>
      </c>
      <c r="B328" s="132"/>
      <c r="C328" s="132"/>
      <c r="D328" s="132"/>
      <c r="G328" s="133">
        <v>11249.94</v>
      </c>
      <c r="H328" s="133"/>
      <c r="I328" s="71">
        <v>16483.73</v>
      </c>
      <c r="K328" s="71">
        <v>-5233.79</v>
      </c>
      <c r="M328" s="133">
        <v>16874.91</v>
      </c>
      <c r="N328" s="133"/>
      <c r="P328" s="71">
        <v>391.18</v>
      </c>
      <c r="R328" s="132" t="s">
        <v>458</v>
      </c>
      <c r="S328" s="132"/>
      <c r="T328" s="132"/>
      <c r="U328" s="132"/>
      <c r="V328" s="132"/>
      <c r="W328" s="132"/>
      <c r="X328" s="132"/>
      <c r="Y328" s="132"/>
    </row>
    <row r="329" spans="1:25" ht="0.75" customHeight="1" x14ac:dyDescent="0.25"/>
    <row r="330" spans="1:25" x14ac:dyDescent="0.25">
      <c r="A330" s="132" t="s">
        <v>459</v>
      </c>
      <c r="B330" s="132"/>
      <c r="C330" s="132"/>
      <c r="D330" s="132"/>
      <c r="G330" s="133">
        <v>7113.2</v>
      </c>
      <c r="H330" s="133"/>
      <c r="I330" s="71">
        <v>14528.11</v>
      </c>
      <c r="K330" s="71">
        <v>-7414.91</v>
      </c>
      <c r="M330" s="133">
        <v>10669.8</v>
      </c>
      <c r="N330" s="133"/>
      <c r="P330" s="71">
        <v>-3858.31</v>
      </c>
      <c r="R330" s="132" t="s">
        <v>460</v>
      </c>
      <c r="S330" s="132"/>
      <c r="T330" s="132"/>
      <c r="U330" s="132"/>
      <c r="V330" s="132"/>
      <c r="W330" s="132"/>
      <c r="X330" s="132"/>
      <c r="Y330" s="132"/>
    </row>
    <row r="331" spans="1:25" ht="0.75" customHeight="1" x14ac:dyDescent="0.25"/>
    <row r="332" spans="1:25" x14ac:dyDescent="0.25">
      <c r="A332" s="132" t="s">
        <v>461</v>
      </c>
      <c r="B332" s="132"/>
      <c r="C332" s="132"/>
      <c r="D332" s="132"/>
      <c r="G332" s="133">
        <v>1411.31</v>
      </c>
      <c r="H332" s="133"/>
      <c r="I332" s="71">
        <v>9476.7900000000009</v>
      </c>
      <c r="K332" s="71">
        <v>-8065.48</v>
      </c>
      <c r="M332" s="133">
        <v>2116.9650000000001</v>
      </c>
      <c r="N332" s="133"/>
      <c r="P332" s="71">
        <v>-7359.8249999999998</v>
      </c>
      <c r="R332" s="132" t="s">
        <v>462</v>
      </c>
      <c r="S332" s="132"/>
      <c r="T332" s="132"/>
      <c r="U332" s="132"/>
      <c r="V332" s="132"/>
      <c r="W332" s="132"/>
      <c r="X332" s="132"/>
      <c r="Y332" s="132"/>
    </row>
    <row r="333" spans="1:25" ht="0.75" customHeight="1" x14ac:dyDescent="0.25"/>
    <row r="334" spans="1:25" x14ac:dyDescent="0.25">
      <c r="A334" s="132" t="s">
        <v>463</v>
      </c>
      <c r="B334" s="132"/>
      <c r="C334" s="132"/>
      <c r="D334" s="132"/>
      <c r="G334" s="133">
        <v>0</v>
      </c>
      <c r="H334" s="133"/>
      <c r="I334" s="71">
        <v>1033.42</v>
      </c>
      <c r="K334" s="71">
        <v>-1033.42</v>
      </c>
      <c r="M334" s="133">
        <v>0</v>
      </c>
      <c r="N334" s="133"/>
      <c r="P334" s="71">
        <v>-1033.42</v>
      </c>
      <c r="R334" s="132" t="s">
        <v>464</v>
      </c>
      <c r="S334" s="132"/>
      <c r="T334" s="132"/>
      <c r="U334" s="132"/>
      <c r="V334" s="132"/>
      <c r="W334" s="132"/>
      <c r="X334" s="132"/>
      <c r="Y334" s="132"/>
    </row>
    <row r="335" spans="1:25" ht="0.75" customHeight="1" x14ac:dyDescent="0.25"/>
    <row r="336" spans="1:25" x14ac:dyDescent="0.25">
      <c r="A336" s="132" t="s">
        <v>465</v>
      </c>
      <c r="B336" s="132"/>
      <c r="C336" s="132"/>
      <c r="D336" s="132"/>
      <c r="G336" s="133">
        <v>281.72000000000003</v>
      </c>
      <c r="H336" s="133"/>
      <c r="I336" s="71">
        <v>1033.42</v>
      </c>
      <c r="K336" s="71">
        <v>-751.7</v>
      </c>
      <c r="M336" s="133">
        <v>422.58</v>
      </c>
      <c r="N336" s="133"/>
      <c r="P336" s="71">
        <v>-610.84</v>
      </c>
      <c r="R336" s="132" t="s">
        <v>466</v>
      </c>
      <c r="S336" s="132"/>
      <c r="T336" s="132"/>
      <c r="U336" s="132"/>
      <c r="V336" s="132"/>
      <c r="W336" s="132"/>
      <c r="X336" s="132"/>
      <c r="Y336" s="132"/>
    </row>
    <row r="337" spans="1:25" ht="0.75" customHeight="1" x14ac:dyDescent="0.25"/>
    <row r="338" spans="1:25" x14ac:dyDescent="0.25">
      <c r="A338" s="132" t="s">
        <v>467</v>
      </c>
      <c r="B338" s="132"/>
      <c r="C338" s="132"/>
      <c r="D338" s="132"/>
      <c r="G338" s="133">
        <v>0</v>
      </c>
      <c r="H338" s="133"/>
      <c r="I338" s="71">
        <v>1033.42</v>
      </c>
      <c r="K338" s="71">
        <v>-1033.42</v>
      </c>
      <c r="M338" s="133">
        <v>0</v>
      </c>
      <c r="N338" s="133"/>
      <c r="P338" s="71">
        <v>-1033.42</v>
      </c>
      <c r="R338" s="132" t="s">
        <v>468</v>
      </c>
      <c r="S338" s="132"/>
      <c r="T338" s="132"/>
      <c r="U338" s="132"/>
      <c r="V338" s="132"/>
      <c r="W338" s="132"/>
      <c r="X338" s="132"/>
      <c r="Y338" s="132"/>
    </row>
    <row r="339" spans="1:25" ht="0.75" customHeight="1" x14ac:dyDescent="0.25"/>
    <row r="340" spans="1:25" x14ac:dyDescent="0.25">
      <c r="A340" s="132" t="s">
        <v>469</v>
      </c>
      <c r="B340" s="132"/>
      <c r="C340" s="132"/>
      <c r="D340" s="132"/>
      <c r="G340" s="133">
        <v>8326.09</v>
      </c>
      <c r="H340" s="133"/>
      <c r="I340" s="71">
        <v>10515.37</v>
      </c>
      <c r="K340" s="71">
        <v>-2189.2800000000002</v>
      </c>
      <c r="M340" s="133">
        <v>12489.135</v>
      </c>
      <c r="N340" s="133"/>
      <c r="P340" s="71">
        <v>1973.7650000000001</v>
      </c>
      <c r="R340" s="132" t="s">
        <v>470</v>
      </c>
      <c r="S340" s="132"/>
      <c r="T340" s="132"/>
      <c r="U340" s="132"/>
      <c r="V340" s="132"/>
      <c r="W340" s="132"/>
      <c r="X340" s="132"/>
      <c r="Y340" s="132"/>
    </row>
    <row r="341" spans="1:25" ht="0.75" customHeight="1" x14ac:dyDescent="0.25"/>
    <row r="342" spans="1:25" x14ac:dyDescent="0.25">
      <c r="A342" s="132" t="s">
        <v>471</v>
      </c>
      <c r="B342" s="132"/>
      <c r="C342" s="132"/>
      <c r="D342" s="132"/>
      <c r="G342" s="133">
        <v>340.68</v>
      </c>
      <c r="H342" s="133"/>
      <c r="I342" s="71">
        <v>1033.42</v>
      </c>
      <c r="K342" s="71">
        <v>-692.74</v>
      </c>
      <c r="M342" s="133">
        <v>511.02</v>
      </c>
      <c r="N342" s="133"/>
      <c r="P342" s="71">
        <v>-522.4</v>
      </c>
      <c r="R342" s="132" t="s">
        <v>472</v>
      </c>
      <c r="S342" s="132"/>
      <c r="T342" s="132"/>
      <c r="U342" s="132"/>
      <c r="V342" s="132"/>
      <c r="W342" s="132"/>
      <c r="X342" s="132"/>
      <c r="Y342" s="132"/>
    </row>
    <row r="343" spans="1:25" ht="0.75" customHeight="1" x14ac:dyDescent="0.25"/>
    <row r="344" spans="1:25" x14ac:dyDescent="0.25">
      <c r="A344" s="132" t="s">
        <v>473</v>
      </c>
      <c r="B344" s="132"/>
      <c r="C344" s="132"/>
      <c r="D344" s="132"/>
      <c r="G344" s="133">
        <v>0</v>
      </c>
      <c r="H344" s="133"/>
      <c r="I344" s="71">
        <v>962.76</v>
      </c>
      <c r="K344" s="71">
        <v>-962.76</v>
      </c>
      <c r="M344" s="133">
        <v>0</v>
      </c>
      <c r="N344" s="133"/>
      <c r="P344" s="71">
        <v>-962.76</v>
      </c>
      <c r="R344" s="132" t="s">
        <v>474</v>
      </c>
      <c r="S344" s="132"/>
      <c r="T344" s="132"/>
      <c r="U344" s="132"/>
      <c r="V344" s="132"/>
      <c r="W344" s="132"/>
      <c r="X344" s="132"/>
      <c r="Y344" s="132"/>
    </row>
    <row r="345" spans="1:25" ht="0.75" customHeight="1" x14ac:dyDescent="0.25"/>
    <row r="346" spans="1:25" x14ac:dyDescent="0.25">
      <c r="A346" s="132" t="s">
        <v>475</v>
      </c>
      <c r="B346" s="132"/>
      <c r="C346" s="132"/>
      <c r="D346" s="132"/>
      <c r="G346" s="133">
        <v>515.55999999999995</v>
      </c>
      <c r="H346" s="133"/>
      <c r="I346" s="71">
        <v>0</v>
      </c>
      <c r="K346" s="71">
        <v>515.55999999999995</v>
      </c>
      <c r="M346" s="133">
        <v>773.34</v>
      </c>
      <c r="N346" s="133"/>
      <c r="P346" s="71">
        <v>773.34</v>
      </c>
      <c r="R346" s="132" t="s">
        <v>476</v>
      </c>
      <c r="S346" s="132"/>
      <c r="T346" s="132"/>
      <c r="U346" s="132"/>
      <c r="V346" s="132"/>
      <c r="W346" s="132"/>
      <c r="X346" s="132"/>
      <c r="Y346" s="132"/>
    </row>
    <row r="347" spans="1:25" ht="0.75" customHeight="1" x14ac:dyDescent="0.25"/>
    <row r="348" spans="1:25" x14ac:dyDescent="0.25">
      <c r="A348" s="132" t="s">
        <v>477</v>
      </c>
      <c r="B348" s="132"/>
      <c r="C348" s="132"/>
      <c r="D348" s="132"/>
      <c r="G348" s="133">
        <v>233.09</v>
      </c>
      <c r="H348" s="133"/>
      <c r="I348" s="71">
        <v>0</v>
      </c>
      <c r="K348" s="71">
        <v>233.09</v>
      </c>
      <c r="M348" s="133">
        <v>349.63499999999999</v>
      </c>
      <c r="N348" s="133"/>
      <c r="P348" s="71">
        <v>349.63499999999999</v>
      </c>
      <c r="R348" s="132" t="s">
        <v>478</v>
      </c>
      <c r="S348" s="132"/>
      <c r="T348" s="132"/>
      <c r="U348" s="132"/>
      <c r="V348" s="132"/>
      <c r="W348" s="132"/>
      <c r="X348" s="132"/>
      <c r="Y348" s="132"/>
    </row>
    <row r="349" spans="1:25" ht="0.75" customHeight="1" x14ac:dyDescent="0.25"/>
    <row r="350" spans="1:25" x14ac:dyDescent="0.25">
      <c r="A350" s="132" t="s">
        <v>479</v>
      </c>
      <c r="B350" s="132"/>
      <c r="C350" s="132"/>
      <c r="D350" s="132"/>
      <c r="G350" s="133">
        <v>0</v>
      </c>
      <c r="H350" s="133"/>
      <c r="I350" s="71">
        <v>1033.42</v>
      </c>
      <c r="K350" s="71">
        <v>-1033.42</v>
      </c>
      <c r="M350" s="133">
        <v>0</v>
      </c>
      <c r="N350" s="133"/>
      <c r="P350" s="71">
        <v>-1033.42</v>
      </c>
      <c r="R350" s="132" t="s">
        <v>480</v>
      </c>
      <c r="S350" s="132"/>
      <c r="T350" s="132"/>
      <c r="U350" s="132"/>
      <c r="V350" s="132"/>
      <c r="W350" s="132"/>
      <c r="X350" s="132"/>
      <c r="Y350" s="132"/>
    </row>
    <row r="351" spans="1:25" ht="0.75" customHeight="1" x14ac:dyDescent="0.25"/>
    <row r="352" spans="1:25" x14ac:dyDescent="0.25">
      <c r="A352" s="132" t="s">
        <v>481</v>
      </c>
      <c r="B352" s="132"/>
      <c r="C352" s="132"/>
      <c r="D352" s="132"/>
      <c r="G352" s="133">
        <v>433.73</v>
      </c>
      <c r="H352" s="133"/>
      <c r="I352" s="71">
        <v>1033.42</v>
      </c>
      <c r="K352" s="71">
        <v>-599.69000000000005</v>
      </c>
      <c r="M352" s="133">
        <v>650.59500000000003</v>
      </c>
      <c r="N352" s="133"/>
      <c r="P352" s="71">
        <v>-382.82499999999999</v>
      </c>
      <c r="R352" s="132" t="s">
        <v>482</v>
      </c>
      <c r="S352" s="132"/>
      <c r="T352" s="132"/>
      <c r="U352" s="132"/>
      <c r="V352" s="132"/>
      <c r="W352" s="132"/>
      <c r="X352" s="132"/>
      <c r="Y352" s="132"/>
    </row>
    <row r="353" spans="1:25" ht="0.75" customHeight="1" x14ac:dyDescent="0.25"/>
    <row r="354" spans="1:25" x14ac:dyDescent="0.25">
      <c r="A354" s="132" t="s">
        <v>483</v>
      </c>
      <c r="B354" s="132"/>
      <c r="C354" s="132"/>
      <c r="D354" s="132"/>
      <c r="G354" s="133">
        <v>1047.58</v>
      </c>
      <c r="H354" s="133"/>
      <c r="I354" s="71">
        <v>1722.99</v>
      </c>
      <c r="K354" s="71">
        <v>-675.41</v>
      </c>
      <c r="M354" s="133">
        <v>1571.37</v>
      </c>
      <c r="N354" s="133"/>
      <c r="P354" s="71">
        <v>-151.62</v>
      </c>
      <c r="R354" s="132" t="s">
        <v>484</v>
      </c>
      <c r="S354" s="132"/>
      <c r="T354" s="132"/>
      <c r="U354" s="132"/>
      <c r="V354" s="132"/>
      <c r="W354" s="132"/>
      <c r="X354" s="132"/>
      <c r="Y354" s="132"/>
    </row>
    <row r="355" spans="1:25" ht="0.75" customHeight="1" x14ac:dyDescent="0.25"/>
    <row r="356" spans="1:25" x14ac:dyDescent="0.25">
      <c r="A356" s="132" t="s">
        <v>485</v>
      </c>
      <c r="B356" s="132"/>
      <c r="C356" s="132"/>
      <c r="D356" s="132"/>
      <c r="G356" s="133">
        <v>5719.44</v>
      </c>
      <c r="H356" s="133"/>
      <c r="I356" s="71">
        <v>12412.97</v>
      </c>
      <c r="K356" s="71">
        <v>-6693.53</v>
      </c>
      <c r="M356" s="133">
        <v>8579.16</v>
      </c>
      <c r="N356" s="133"/>
      <c r="P356" s="71">
        <v>-3833.81</v>
      </c>
      <c r="R356" s="132" t="s">
        <v>486</v>
      </c>
      <c r="S356" s="132"/>
      <c r="T356" s="132"/>
      <c r="U356" s="132"/>
      <c r="V356" s="132"/>
      <c r="W356" s="132"/>
      <c r="X356" s="132"/>
      <c r="Y356" s="132"/>
    </row>
    <row r="357" spans="1:25" x14ac:dyDescent="0.25">
      <c r="A357" s="132" t="s">
        <v>487</v>
      </c>
      <c r="B357" s="132"/>
      <c r="C357" s="132"/>
      <c r="D357" s="132"/>
      <c r="G357" s="133">
        <v>1689.9</v>
      </c>
      <c r="H357" s="133"/>
      <c r="I357" s="71">
        <v>27233.49</v>
      </c>
      <c r="K357" s="71">
        <v>-25543.59</v>
      </c>
      <c r="M357" s="133">
        <v>2534.85</v>
      </c>
      <c r="N357" s="133"/>
      <c r="P357" s="71">
        <v>-24698.639999999999</v>
      </c>
      <c r="R357" s="132" t="s">
        <v>488</v>
      </c>
      <c r="S357" s="132"/>
      <c r="T357" s="132"/>
      <c r="U357" s="132"/>
      <c r="V357" s="132"/>
      <c r="W357" s="132"/>
      <c r="X357" s="132"/>
      <c r="Y357" s="132"/>
    </row>
    <row r="358" spans="1:25" ht="0.75" customHeight="1" x14ac:dyDescent="0.25"/>
    <row r="359" spans="1:25" x14ac:dyDescent="0.25">
      <c r="A359" s="132" t="s">
        <v>489</v>
      </c>
      <c r="B359" s="132"/>
      <c r="C359" s="132"/>
      <c r="D359" s="132"/>
      <c r="G359" s="133">
        <v>11.23</v>
      </c>
      <c r="H359" s="133"/>
      <c r="I359" s="71">
        <v>0</v>
      </c>
      <c r="K359" s="71">
        <v>11.23</v>
      </c>
      <c r="M359" s="133">
        <v>16.844999999999999</v>
      </c>
      <c r="N359" s="133"/>
      <c r="P359" s="71">
        <v>16.844999999999999</v>
      </c>
      <c r="R359" s="132" t="s">
        <v>490</v>
      </c>
      <c r="S359" s="132"/>
      <c r="T359" s="132"/>
      <c r="U359" s="132"/>
      <c r="V359" s="132"/>
      <c r="W359" s="132"/>
      <c r="X359" s="132"/>
      <c r="Y359" s="132"/>
    </row>
    <row r="360" spans="1:25" ht="0.75" customHeight="1" x14ac:dyDescent="0.25"/>
    <row r="361" spans="1:25" x14ac:dyDescent="0.25">
      <c r="A361" s="132" t="s">
        <v>491</v>
      </c>
      <c r="B361" s="132"/>
      <c r="C361" s="132"/>
      <c r="D361" s="132"/>
      <c r="G361" s="133">
        <v>570.97</v>
      </c>
      <c r="H361" s="133"/>
      <c r="I361" s="71">
        <v>2071.86</v>
      </c>
      <c r="K361" s="71">
        <v>-1500.89</v>
      </c>
      <c r="M361" s="133">
        <v>856.45500000000004</v>
      </c>
      <c r="N361" s="133"/>
      <c r="P361" s="71">
        <v>-1215.405</v>
      </c>
      <c r="R361" s="132" t="s">
        <v>492</v>
      </c>
      <c r="S361" s="132"/>
      <c r="T361" s="132"/>
      <c r="U361" s="132"/>
      <c r="V361" s="132"/>
      <c r="W361" s="132"/>
      <c r="X361" s="132"/>
      <c r="Y361" s="132"/>
    </row>
    <row r="362" spans="1:25" ht="0.75" customHeight="1" x14ac:dyDescent="0.25"/>
    <row r="363" spans="1:25" x14ac:dyDescent="0.25">
      <c r="A363" s="132" t="s">
        <v>493</v>
      </c>
      <c r="B363" s="132"/>
      <c r="C363" s="132"/>
      <c r="D363" s="132"/>
      <c r="G363" s="133">
        <v>0</v>
      </c>
      <c r="H363" s="133"/>
      <c r="I363" s="71">
        <v>1033.42</v>
      </c>
      <c r="K363" s="71">
        <v>-1033.42</v>
      </c>
      <c r="M363" s="133">
        <v>0</v>
      </c>
      <c r="N363" s="133"/>
      <c r="P363" s="71">
        <v>-1033.42</v>
      </c>
      <c r="R363" s="132" t="s">
        <v>494</v>
      </c>
      <c r="S363" s="132"/>
      <c r="T363" s="132"/>
      <c r="U363" s="132"/>
      <c r="V363" s="132"/>
      <c r="W363" s="132"/>
      <c r="X363" s="132"/>
      <c r="Y363" s="132"/>
    </row>
    <row r="364" spans="1:25" ht="0.75" customHeight="1" x14ac:dyDescent="0.25"/>
    <row r="365" spans="1:25" x14ac:dyDescent="0.25">
      <c r="A365" s="132" t="s">
        <v>495</v>
      </c>
      <c r="B365" s="132"/>
      <c r="C365" s="132"/>
      <c r="D365" s="132"/>
      <c r="G365" s="133">
        <v>3917.41</v>
      </c>
      <c r="H365" s="133"/>
      <c r="I365" s="71">
        <v>1033.42</v>
      </c>
      <c r="K365" s="71">
        <v>2883.99</v>
      </c>
      <c r="M365" s="133">
        <v>5876.1149999999998</v>
      </c>
      <c r="N365" s="133"/>
      <c r="P365" s="71">
        <v>4842.6949999999997</v>
      </c>
      <c r="R365" s="132" t="s">
        <v>496</v>
      </c>
      <c r="S365" s="132"/>
      <c r="T365" s="132"/>
      <c r="U365" s="132"/>
      <c r="V365" s="132"/>
      <c r="W365" s="132"/>
      <c r="X365" s="132"/>
      <c r="Y365" s="132"/>
    </row>
    <row r="366" spans="1:25" ht="0.75" customHeight="1" x14ac:dyDescent="0.25"/>
    <row r="367" spans="1:25" x14ac:dyDescent="0.25">
      <c r="A367" s="132" t="s">
        <v>497</v>
      </c>
      <c r="B367" s="132"/>
      <c r="C367" s="132"/>
      <c r="D367" s="132"/>
      <c r="G367" s="133">
        <v>433.73</v>
      </c>
      <c r="H367" s="133"/>
      <c r="I367" s="71">
        <v>0</v>
      </c>
      <c r="K367" s="71">
        <v>433.73</v>
      </c>
      <c r="M367" s="133">
        <v>650.59500000000003</v>
      </c>
      <c r="N367" s="133"/>
      <c r="P367" s="71">
        <v>650.59500000000003</v>
      </c>
      <c r="R367" s="132" t="s">
        <v>498</v>
      </c>
      <c r="S367" s="132"/>
      <c r="T367" s="132"/>
      <c r="U367" s="132"/>
      <c r="V367" s="132"/>
      <c r="W367" s="132"/>
      <c r="X367" s="132"/>
      <c r="Y367" s="132"/>
    </row>
    <row r="368" spans="1:25" ht="0.75" customHeight="1" x14ac:dyDescent="0.25"/>
    <row r="369" spans="1:25" x14ac:dyDescent="0.25">
      <c r="A369" s="132" t="s">
        <v>499</v>
      </c>
      <c r="B369" s="132"/>
      <c r="C369" s="132"/>
      <c r="D369" s="132"/>
      <c r="G369" s="133">
        <v>0</v>
      </c>
      <c r="H369" s="133"/>
      <c r="I369" s="71">
        <v>962.76</v>
      </c>
      <c r="K369" s="71">
        <v>-962.76</v>
      </c>
      <c r="M369" s="133">
        <v>0</v>
      </c>
      <c r="N369" s="133"/>
      <c r="P369" s="71">
        <v>-962.76</v>
      </c>
      <c r="R369" s="132" t="s">
        <v>500</v>
      </c>
      <c r="S369" s="132"/>
      <c r="T369" s="132"/>
      <c r="U369" s="132"/>
      <c r="V369" s="132"/>
      <c r="W369" s="132"/>
      <c r="X369" s="132"/>
      <c r="Y369" s="132"/>
    </row>
    <row r="370" spans="1:25" ht="0.75" customHeight="1" x14ac:dyDescent="0.25"/>
    <row r="371" spans="1:25" x14ac:dyDescent="0.25">
      <c r="A371" s="132" t="s">
        <v>501</v>
      </c>
      <c r="B371" s="132"/>
      <c r="C371" s="132"/>
      <c r="D371" s="132"/>
      <c r="G371" s="133">
        <v>458.05</v>
      </c>
      <c r="H371" s="133"/>
      <c r="I371" s="71">
        <v>6441.32</v>
      </c>
      <c r="K371" s="71">
        <v>-5983.27</v>
      </c>
      <c r="M371" s="133">
        <v>687.07500000000005</v>
      </c>
      <c r="N371" s="133"/>
      <c r="P371" s="71">
        <v>-5754.2449999999999</v>
      </c>
      <c r="R371" s="132" t="s">
        <v>502</v>
      </c>
      <c r="S371" s="132"/>
      <c r="T371" s="132"/>
      <c r="U371" s="132"/>
      <c r="V371" s="132"/>
      <c r="W371" s="132"/>
      <c r="X371" s="132"/>
      <c r="Y371" s="132"/>
    </row>
    <row r="372" spans="1:25" ht="0.75" customHeight="1" x14ac:dyDescent="0.25"/>
    <row r="373" spans="1:25" x14ac:dyDescent="0.25">
      <c r="A373" s="132" t="s">
        <v>503</v>
      </c>
      <c r="B373" s="132"/>
      <c r="C373" s="132"/>
      <c r="D373" s="132"/>
      <c r="G373" s="133">
        <v>433.73</v>
      </c>
      <c r="H373" s="133"/>
      <c r="I373" s="71">
        <v>0</v>
      </c>
      <c r="K373" s="71">
        <v>433.73</v>
      </c>
      <c r="M373" s="133">
        <v>650.59500000000003</v>
      </c>
      <c r="N373" s="133"/>
      <c r="P373" s="71">
        <v>650.59500000000003</v>
      </c>
      <c r="R373" s="132" t="s">
        <v>504</v>
      </c>
      <c r="S373" s="132"/>
      <c r="T373" s="132"/>
      <c r="U373" s="132"/>
      <c r="V373" s="132"/>
      <c r="W373" s="132"/>
      <c r="X373" s="132"/>
      <c r="Y373" s="132"/>
    </row>
    <row r="374" spans="1:25" ht="0.75" customHeight="1" x14ac:dyDescent="0.25"/>
    <row r="375" spans="1:25" x14ac:dyDescent="0.25">
      <c r="A375" s="132" t="s">
        <v>505</v>
      </c>
      <c r="B375" s="132"/>
      <c r="C375" s="132"/>
      <c r="D375" s="132"/>
      <c r="G375" s="133">
        <v>574.98</v>
      </c>
      <c r="H375" s="133"/>
      <c r="I375" s="71">
        <v>6441.32</v>
      </c>
      <c r="K375" s="71">
        <v>-5866.34</v>
      </c>
      <c r="M375" s="133">
        <v>862.47</v>
      </c>
      <c r="N375" s="133"/>
      <c r="P375" s="71">
        <v>-5578.85</v>
      </c>
      <c r="R375" s="132" t="s">
        <v>506</v>
      </c>
      <c r="S375" s="132"/>
      <c r="T375" s="132"/>
      <c r="U375" s="132"/>
      <c r="V375" s="132"/>
      <c r="W375" s="132"/>
      <c r="X375" s="132"/>
      <c r="Y375" s="132"/>
    </row>
    <row r="376" spans="1:25" ht="0.75" customHeight="1" x14ac:dyDescent="0.25"/>
    <row r="377" spans="1:25" x14ac:dyDescent="0.25">
      <c r="A377" s="132" t="s">
        <v>507</v>
      </c>
      <c r="B377" s="132"/>
      <c r="C377" s="132"/>
      <c r="D377" s="132"/>
      <c r="G377" s="133">
        <v>22.46</v>
      </c>
      <c r="H377" s="133"/>
      <c r="I377" s="71">
        <v>22112.38</v>
      </c>
      <c r="K377" s="71">
        <v>-22089.919999999998</v>
      </c>
      <c r="M377" s="133">
        <v>33.69</v>
      </c>
      <c r="N377" s="133"/>
      <c r="P377" s="71">
        <v>-22078.69</v>
      </c>
      <c r="R377" s="132" t="s">
        <v>508</v>
      </c>
      <c r="S377" s="132"/>
      <c r="T377" s="132"/>
      <c r="U377" s="132"/>
      <c r="V377" s="132"/>
      <c r="W377" s="132"/>
      <c r="X377" s="132"/>
      <c r="Y377" s="132"/>
    </row>
    <row r="378" spans="1:25" ht="0.75" customHeight="1" x14ac:dyDescent="0.25"/>
    <row r="379" spans="1:25" x14ac:dyDescent="0.25">
      <c r="A379" s="132" t="s">
        <v>509</v>
      </c>
      <c r="B379" s="132"/>
      <c r="C379" s="132"/>
      <c r="D379" s="132"/>
      <c r="G379" s="133">
        <v>574.98</v>
      </c>
      <c r="H379" s="133"/>
      <c r="I379" s="71">
        <v>6441.32</v>
      </c>
      <c r="K379" s="71">
        <v>-5866.34</v>
      </c>
      <c r="M379" s="133">
        <v>862.47</v>
      </c>
      <c r="N379" s="133"/>
      <c r="P379" s="71">
        <v>-5578.85</v>
      </c>
      <c r="R379" s="132" t="s">
        <v>510</v>
      </c>
      <c r="S379" s="132"/>
      <c r="T379" s="132"/>
      <c r="U379" s="132"/>
      <c r="V379" s="132"/>
      <c r="W379" s="132"/>
      <c r="X379" s="132"/>
      <c r="Y379" s="132"/>
    </row>
    <row r="380" spans="1:25" ht="0.75" customHeight="1" x14ac:dyDescent="0.25"/>
    <row r="381" spans="1:25" x14ac:dyDescent="0.25">
      <c r="A381" s="132" t="s">
        <v>511</v>
      </c>
      <c r="B381" s="132"/>
      <c r="C381" s="132"/>
      <c r="D381" s="132"/>
      <c r="G381" s="133">
        <v>9.1999999999999993</v>
      </c>
      <c r="H381" s="133"/>
      <c r="I381" s="71">
        <v>0</v>
      </c>
      <c r="K381" s="71">
        <v>9.1999999999999993</v>
      </c>
      <c r="M381" s="133">
        <v>13.8</v>
      </c>
      <c r="N381" s="133"/>
      <c r="P381" s="71">
        <v>13.8</v>
      </c>
      <c r="R381" s="132" t="s">
        <v>512</v>
      </c>
      <c r="S381" s="132"/>
      <c r="T381" s="132"/>
      <c r="U381" s="132"/>
      <c r="V381" s="132"/>
      <c r="W381" s="132"/>
      <c r="X381" s="132"/>
      <c r="Y381" s="132"/>
    </row>
    <row r="382" spans="1:25" ht="0.75" customHeight="1" x14ac:dyDescent="0.25"/>
    <row r="383" spans="1:25" x14ac:dyDescent="0.25">
      <c r="A383" s="132" t="s">
        <v>513</v>
      </c>
      <c r="B383" s="132"/>
      <c r="C383" s="132"/>
      <c r="D383" s="132"/>
      <c r="G383" s="133">
        <v>9.1999999999999993</v>
      </c>
      <c r="H383" s="133"/>
      <c r="I383" s="71">
        <v>0</v>
      </c>
      <c r="K383" s="71">
        <v>9.1999999999999993</v>
      </c>
      <c r="M383" s="133">
        <v>13.8</v>
      </c>
      <c r="N383" s="133"/>
      <c r="P383" s="71">
        <v>13.8</v>
      </c>
      <c r="R383" s="132" t="s">
        <v>514</v>
      </c>
      <c r="S383" s="132"/>
      <c r="T383" s="132"/>
      <c r="U383" s="132"/>
      <c r="V383" s="132"/>
      <c r="W383" s="132"/>
      <c r="X383" s="132"/>
      <c r="Y383" s="132"/>
    </row>
    <row r="384" spans="1:25" ht="0.75" customHeight="1" x14ac:dyDescent="0.25"/>
    <row r="385" spans="1:25" x14ac:dyDescent="0.25">
      <c r="A385" s="132" t="s">
        <v>515</v>
      </c>
      <c r="B385" s="132"/>
      <c r="C385" s="132"/>
      <c r="D385" s="132"/>
      <c r="G385" s="133">
        <v>33.69</v>
      </c>
      <c r="H385" s="133"/>
      <c r="I385" s="71">
        <v>6224.1</v>
      </c>
      <c r="K385" s="71">
        <v>-6190.41</v>
      </c>
      <c r="M385" s="133">
        <v>50.534999999999997</v>
      </c>
      <c r="N385" s="133"/>
      <c r="P385" s="71">
        <v>-6173.5649999999996</v>
      </c>
      <c r="R385" s="132" t="s">
        <v>516</v>
      </c>
      <c r="S385" s="132"/>
      <c r="T385" s="132"/>
      <c r="U385" s="132"/>
      <c r="V385" s="132"/>
      <c r="W385" s="132"/>
      <c r="X385" s="132"/>
      <c r="Y385" s="132"/>
    </row>
    <row r="386" spans="1:25" ht="0.75" customHeight="1" x14ac:dyDescent="0.25"/>
    <row r="387" spans="1:25" x14ac:dyDescent="0.25">
      <c r="A387" s="132" t="s">
        <v>517</v>
      </c>
      <c r="B387" s="132"/>
      <c r="C387" s="132"/>
      <c r="D387" s="132"/>
      <c r="G387" s="133">
        <v>1405.54</v>
      </c>
      <c r="H387" s="133"/>
      <c r="I387" s="71">
        <v>2972.55</v>
      </c>
      <c r="K387" s="71">
        <v>-1567.01</v>
      </c>
      <c r="M387" s="133">
        <v>2108.31</v>
      </c>
      <c r="N387" s="133"/>
      <c r="P387" s="71">
        <v>-864.24</v>
      </c>
      <c r="R387" s="132" t="s">
        <v>518</v>
      </c>
      <c r="S387" s="132"/>
      <c r="T387" s="132"/>
      <c r="U387" s="132"/>
      <c r="V387" s="132"/>
      <c r="W387" s="132"/>
      <c r="X387" s="132"/>
      <c r="Y387" s="132"/>
    </row>
    <row r="388" spans="1:25" ht="0.75" customHeight="1" x14ac:dyDescent="0.25"/>
    <row r="389" spans="1:25" x14ac:dyDescent="0.25">
      <c r="A389" s="132" t="s">
        <v>519</v>
      </c>
      <c r="B389" s="132"/>
      <c r="C389" s="132"/>
      <c r="D389" s="132"/>
      <c r="G389" s="133">
        <v>1454.63</v>
      </c>
      <c r="H389" s="133"/>
      <c r="I389" s="71">
        <v>1456.73</v>
      </c>
      <c r="K389" s="71">
        <v>-2.1</v>
      </c>
      <c r="M389" s="133">
        <v>2181.9450000000002</v>
      </c>
      <c r="N389" s="133"/>
      <c r="P389" s="71">
        <v>725.21500000000003</v>
      </c>
      <c r="R389" s="132" t="s">
        <v>520</v>
      </c>
      <c r="S389" s="132"/>
      <c r="T389" s="132"/>
      <c r="U389" s="132"/>
      <c r="V389" s="132"/>
      <c r="W389" s="132"/>
      <c r="X389" s="132"/>
      <c r="Y389" s="132"/>
    </row>
    <row r="390" spans="1:25" ht="0.75" customHeight="1" x14ac:dyDescent="0.25"/>
    <row r="391" spans="1:25" x14ac:dyDescent="0.25">
      <c r="A391" s="132" t="s">
        <v>521</v>
      </c>
      <c r="B391" s="132"/>
      <c r="C391" s="132"/>
      <c r="D391" s="132"/>
      <c r="G391" s="133">
        <v>823.35</v>
      </c>
      <c r="H391" s="133"/>
      <c r="I391" s="71">
        <v>2347.17</v>
      </c>
      <c r="K391" s="71">
        <v>-1523.82</v>
      </c>
      <c r="M391" s="133">
        <v>1235.0250000000001</v>
      </c>
      <c r="N391" s="133"/>
      <c r="P391" s="71">
        <v>-1112.145</v>
      </c>
      <c r="R391" s="132" t="s">
        <v>522</v>
      </c>
      <c r="S391" s="132"/>
      <c r="T391" s="132"/>
      <c r="U391" s="132"/>
      <c r="V391" s="132"/>
      <c r="W391" s="132"/>
      <c r="X391" s="132"/>
      <c r="Y391" s="132"/>
    </row>
    <row r="392" spans="1:25" ht="0.75" customHeight="1" x14ac:dyDescent="0.25"/>
    <row r="393" spans="1:25" x14ac:dyDescent="0.25">
      <c r="A393" s="132" t="s">
        <v>523</v>
      </c>
      <c r="B393" s="132"/>
      <c r="C393" s="132"/>
      <c r="D393" s="132"/>
      <c r="G393" s="133">
        <v>0</v>
      </c>
      <c r="H393" s="133"/>
      <c r="I393" s="71">
        <v>1033.42</v>
      </c>
      <c r="K393" s="71">
        <v>-1033.42</v>
      </c>
      <c r="M393" s="133">
        <v>0</v>
      </c>
      <c r="N393" s="133"/>
      <c r="P393" s="71">
        <v>-1033.42</v>
      </c>
      <c r="R393" s="132" t="s">
        <v>524</v>
      </c>
      <c r="S393" s="132"/>
      <c r="T393" s="132"/>
      <c r="U393" s="132"/>
      <c r="V393" s="132"/>
      <c r="W393" s="132"/>
      <c r="X393" s="132"/>
      <c r="Y393" s="132"/>
    </row>
    <row r="394" spans="1:25" ht="0.75" customHeight="1" x14ac:dyDescent="0.25"/>
    <row r="395" spans="1:25" x14ac:dyDescent="0.25">
      <c r="A395" s="132" t="s">
        <v>525</v>
      </c>
      <c r="B395" s="132"/>
      <c r="C395" s="132"/>
      <c r="D395" s="132"/>
      <c r="G395" s="133">
        <v>596.64</v>
      </c>
      <c r="H395" s="133"/>
      <c r="I395" s="71">
        <v>0</v>
      </c>
      <c r="K395" s="71">
        <v>596.64</v>
      </c>
      <c r="M395" s="133">
        <v>894.96</v>
      </c>
      <c r="N395" s="133"/>
      <c r="P395" s="71">
        <v>894.96</v>
      </c>
      <c r="R395" s="132" t="s">
        <v>526</v>
      </c>
      <c r="S395" s="132"/>
      <c r="T395" s="132"/>
      <c r="U395" s="132"/>
      <c r="V395" s="132"/>
      <c r="W395" s="132"/>
      <c r="X395" s="132"/>
      <c r="Y395" s="132"/>
    </row>
    <row r="396" spans="1:25" ht="0.75" customHeight="1" x14ac:dyDescent="0.25"/>
    <row r="397" spans="1:25" x14ac:dyDescent="0.25">
      <c r="A397" s="132" t="s">
        <v>527</v>
      </c>
      <c r="B397" s="132"/>
      <c r="C397" s="132"/>
      <c r="D397" s="132"/>
      <c r="G397" s="133">
        <v>5507.66</v>
      </c>
      <c r="H397" s="133"/>
      <c r="I397" s="71">
        <v>2066.84</v>
      </c>
      <c r="K397" s="71">
        <v>3440.82</v>
      </c>
      <c r="M397" s="133">
        <v>8261.49</v>
      </c>
      <c r="N397" s="133"/>
      <c r="P397" s="71">
        <v>6194.65</v>
      </c>
      <c r="R397" s="132" t="s">
        <v>528</v>
      </c>
      <c r="S397" s="132"/>
      <c r="T397" s="132"/>
      <c r="U397" s="132"/>
      <c r="V397" s="132"/>
      <c r="W397" s="132"/>
      <c r="X397" s="132"/>
      <c r="Y397" s="132"/>
    </row>
    <row r="398" spans="1:25" ht="0.75" customHeight="1" x14ac:dyDescent="0.25"/>
    <row r="399" spans="1:25" x14ac:dyDescent="0.25">
      <c r="A399" s="132" t="s">
        <v>529</v>
      </c>
      <c r="B399" s="132"/>
      <c r="C399" s="132"/>
      <c r="D399" s="132"/>
      <c r="G399" s="133">
        <v>1342.5</v>
      </c>
      <c r="H399" s="133"/>
      <c r="I399" s="71">
        <v>0</v>
      </c>
      <c r="K399" s="71">
        <v>1342.5</v>
      </c>
      <c r="M399" s="133">
        <v>2013.75</v>
      </c>
      <c r="N399" s="133"/>
      <c r="P399" s="71">
        <v>2013.75</v>
      </c>
      <c r="R399" s="132" t="s">
        <v>530</v>
      </c>
      <c r="S399" s="132"/>
      <c r="T399" s="132"/>
      <c r="U399" s="132"/>
      <c r="V399" s="132"/>
      <c r="W399" s="132"/>
      <c r="X399" s="132"/>
      <c r="Y399" s="132"/>
    </row>
    <row r="400" spans="1:25" ht="0.75" customHeight="1" x14ac:dyDescent="0.25"/>
    <row r="401" spans="1:25" x14ac:dyDescent="0.25">
      <c r="A401" s="132" t="s">
        <v>531</v>
      </c>
      <c r="B401" s="132"/>
      <c r="C401" s="132"/>
      <c r="D401" s="132"/>
      <c r="G401" s="133">
        <v>69.09</v>
      </c>
      <c r="H401" s="133"/>
      <c r="I401" s="71">
        <v>0</v>
      </c>
      <c r="K401" s="71">
        <v>69.09</v>
      </c>
      <c r="M401" s="133">
        <v>103.63500000000001</v>
      </c>
      <c r="N401" s="133"/>
      <c r="P401" s="71">
        <v>103.63500000000001</v>
      </c>
      <c r="R401" s="132" t="s">
        <v>530</v>
      </c>
      <c r="S401" s="132"/>
      <c r="T401" s="132"/>
      <c r="U401" s="132"/>
      <c r="V401" s="132"/>
      <c r="W401" s="132"/>
      <c r="X401" s="132"/>
      <c r="Y401" s="132"/>
    </row>
    <row r="402" spans="1:25" ht="0.75" customHeight="1" x14ac:dyDescent="0.25"/>
    <row r="403" spans="1:25" x14ac:dyDescent="0.25">
      <c r="A403" s="132" t="s">
        <v>532</v>
      </c>
      <c r="B403" s="132"/>
      <c r="C403" s="132"/>
      <c r="D403" s="132"/>
      <c r="G403" s="133">
        <v>1086.29</v>
      </c>
      <c r="H403" s="133"/>
      <c r="I403" s="71">
        <v>0</v>
      </c>
      <c r="K403" s="71">
        <v>1086.29</v>
      </c>
      <c r="M403" s="133">
        <v>1629.4349999999999</v>
      </c>
      <c r="N403" s="133"/>
      <c r="P403" s="71">
        <v>1629.4349999999999</v>
      </c>
      <c r="R403" s="132" t="s">
        <v>533</v>
      </c>
      <c r="S403" s="132"/>
      <c r="T403" s="132"/>
      <c r="U403" s="132"/>
      <c r="V403" s="132"/>
      <c r="W403" s="132"/>
      <c r="X403" s="132"/>
      <c r="Y403" s="132"/>
    </row>
    <row r="404" spans="1:25" ht="0.75" customHeight="1" x14ac:dyDescent="0.25"/>
    <row r="405" spans="1:25" x14ac:dyDescent="0.25">
      <c r="A405" s="132" t="s">
        <v>534</v>
      </c>
      <c r="B405" s="132"/>
      <c r="C405" s="132"/>
      <c r="D405" s="132"/>
      <c r="G405" s="133">
        <v>1086.29</v>
      </c>
      <c r="H405" s="133"/>
      <c r="I405" s="71">
        <v>0</v>
      </c>
      <c r="K405" s="71">
        <v>1086.29</v>
      </c>
      <c r="M405" s="133">
        <v>1629.4349999999999</v>
      </c>
      <c r="N405" s="133"/>
      <c r="P405" s="71">
        <v>1629.4349999999999</v>
      </c>
      <c r="R405" s="132" t="s">
        <v>535</v>
      </c>
      <c r="S405" s="132"/>
      <c r="T405" s="132"/>
      <c r="U405" s="132"/>
      <c r="V405" s="132"/>
      <c r="W405" s="132"/>
      <c r="X405" s="132"/>
      <c r="Y405" s="132"/>
    </row>
    <row r="406" spans="1:25" ht="0.75" customHeight="1" x14ac:dyDescent="0.25"/>
    <row r="407" spans="1:25" x14ac:dyDescent="0.25">
      <c r="A407" s="132" t="s">
        <v>536</v>
      </c>
      <c r="B407" s="132"/>
      <c r="C407" s="132"/>
      <c r="D407" s="132"/>
      <c r="G407" s="133">
        <v>559.86</v>
      </c>
      <c r="H407" s="133"/>
      <c r="I407" s="71">
        <v>0</v>
      </c>
      <c r="K407" s="71">
        <v>559.86</v>
      </c>
      <c r="M407" s="133">
        <v>839.79</v>
      </c>
      <c r="N407" s="133"/>
      <c r="P407" s="71">
        <v>839.79</v>
      </c>
      <c r="R407" s="132" t="s">
        <v>537</v>
      </c>
      <c r="S407" s="132"/>
      <c r="T407" s="132"/>
      <c r="U407" s="132"/>
      <c r="V407" s="132"/>
      <c r="W407" s="132"/>
      <c r="X407" s="132"/>
      <c r="Y407" s="132"/>
    </row>
    <row r="408" spans="1:25" ht="0.75" customHeight="1" x14ac:dyDescent="0.25"/>
    <row r="409" spans="1:25" x14ac:dyDescent="0.25">
      <c r="A409" s="132" t="s">
        <v>538</v>
      </c>
      <c r="B409" s="132"/>
      <c r="C409" s="132"/>
      <c r="D409" s="132"/>
      <c r="G409" s="133">
        <v>354.71</v>
      </c>
      <c r="H409" s="133"/>
      <c r="I409" s="71">
        <v>1033.42</v>
      </c>
      <c r="K409" s="71">
        <v>-678.71</v>
      </c>
      <c r="M409" s="133">
        <v>532.06500000000005</v>
      </c>
      <c r="N409" s="133"/>
      <c r="P409" s="71">
        <v>-501.35500000000002</v>
      </c>
      <c r="R409" s="132" t="s">
        <v>539</v>
      </c>
      <c r="S409" s="132"/>
      <c r="T409" s="132"/>
      <c r="U409" s="132"/>
      <c r="V409" s="132"/>
      <c r="W409" s="132"/>
      <c r="X409" s="132"/>
      <c r="Y409" s="132"/>
    </row>
    <row r="410" spans="1:25" ht="0.75" customHeight="1" x14ac:dyDescent="0.25"/>
    <row r="411" spans="1:25" x14ac:dyDescent="0.25">
      <c r="A411" s="132" t="s">
        <v>540</v>
      </c>
      <c r="B411" s="132"/>
      <c r="C411" s="132"/>
      <c r="D411" s="132"/>
      <c r="G411" s="133">
        <v>106135.69</v>
      </c>
      <c r="H411" s="133"/>
      <c r="I411" s="71">
        <v>281528.38</v>
      </c>
      <c r="K411" s="71">
        <v>-175392.69</v>
      </c>
      <c r="M411" s="133">
        <v>159203.535</v>
      </c>
      <c r="N411" s="133"/>
      <c r="P411" s="71">
        <v>-122324.845</v>
      </c>
      <c r="R411" s="132" t="s">
        <v>541</v>
      </c>
      <c r="S411" s="132"/>
      <c r="T411" s="132"/>
      <c r="U411" s="132"/>
      <c r="V411" s="132"/>
      <c r="W411" s="132"/>
      <c r="X411" s="132"/>
      <c r="Y411" s="132"/>
    </row>
    <row r="412" spans="1:25" ht="0.75" customHeight="1" x14ac:dyDescent="0.25"/>
    <row r="413" spans="1:25" x14ac:dyDescent="0.25">
      <c r="A413" s="132" t="s">
        <v>542</v>
      </c>
      <c r="B413" s="132"/>
      <c r="C413" s="132"/>
      <c r="D413" s="132"/>
      <c r="G413" s="133">
        <v>52815.47</v>
      </c>
      <c r="H413" s="133"/>
      <c r="I413" s="71">
        <v>0</v>
      </c>
      <c r="K413" s="71">
        <v>52815.47</v>
      </c>
      <c r="M413" s="133">
        <v>79223.205000000002</v>
      </c>
      <c r="N413" s="133"/>
      <c r="P413" s="71">
        <v>79223.205000000002</v>
      </c>
      <c r="R413" s="132" t="s">
        <v>543</v>
      </c>
      <c r="S413" s="132"/>
      <c r="T413" s="132"/>
      <c r="U413" s="132"/>
      <c r="V413" s="132"/>
      <c r="W413" s="132"/>
      <c r="X413" s="132"/>
      <c r="Y413" s="132"/>
    </row>
    <row r="414" spans="1:25" ht="0.75" customHeight="1" x14ac:dyDescent="0.25"/>
    <row r="415" spans="1:25" x14ac:dyDescent="0.25">
      <c r="A415" s="132" t="s">
        <v>544</v>
      </c>
      <c r="B415" s="132"/>
      <c r="C415" s="132"/>
      <c r="D415" s="132"/>
      <c r="G415" s="133">
        <v>87092.72</v>
      </c>
      <c r="H415" s="133"/>
      <c r="I415" s="71">
        <v>179887.26</v>
      </c>
      <c r="K415" s="71">
        <v>-92794.54</v>
      </c>
      <c r="M415" s="133">
        <v>130639.08</v>
      </c>
      <c r="N415" s="133"/>
      <c r="P415" s="71">
        <v>-49248.18</v>
      </c>
      <c r="R415" s="132" t="s">
        <v>545</v>
      </c>
      <c r="S415" s="132"/>
      <c r="T415" s="132"/>
      <c r="U415" s="132"/>
      <c r="V415" s="132"/>
      <c r="W415" s="132"/>
      <c r="X415" s="132"/>
      <c r="Y415" s="132"/>
    </row>
    <row r="416" spans="1:25" ht="0.75" customHeight="1" x14ac:dyDescent="0.25"/>
    <row r="417" spans="1:25" x14ac:dyDescent="0.25">
      <c r="A417" s="132" t="s">
        <v>546</v>
      </c>
      <c r="B417" s="132"/>
      <c r="C417" s="132"/>
      <c r="D417" s="132"/>
      <c r="G417" s="133">
        <v>15491.66</v>
      </c>
      <c r="H417" s="133"/>
      <c r="I417" s="71">
        <v>0</v>
      </c>
      <c r="K417" s="71">
        <v>15491.66</v>
      </c>
      <c r="M417" s="133">
        <v>23237.49</v>
      </c>
      <c r="N417" s="133"/>
      <c r="P417" s="71">
        <v>23237.49</v>
      </c>
      <c r="R417" s="132" t="s">
        <v>547</v>
      </c>
      <c r="S417" s="132"/>
      <c r="T417" s="132"/>
      <c r="U417" s="132"/>
      <c r="V417" s="132"/>
      <c r="W417" s="132"/>
      <c r="X417" s="132"/>
      <c r="Y417" s="132"/>
    </row>
    <row r="418" spans="1:25" ht="0.75" customHeight="1" x14ac:dyDescent="0.25"/>
    <row r="419" spans="1:25" x14ac:dyDescent="0.25">
      <c r="A419" s="132" t="s">
        <v>548</v>
      </c>
      <c r="B419" s="132"/>
      <c r="C419" s="132"/>
      <c r="D419" s="132"/>
      <c r="G419" s="133">
        <v>35.15</v>
      </c>
      <c r="H419" s="133"/>
      <c r="I419" s="71">
        <v>0</v>
      </c>
      <c r="K419" s="71">
        <v>35.15</v>
      </c>
      <c r="M419" s="133">
        <v>52.725000000000001</v>
      </c>
      <c r="N419" s="133"/>
      <c r="P419" s="71">
        <v>52.725000000000001</v>
      </c>
      <c r="R419" s="132" t="s">
        <v>549</v>
      </c>
      <c r="S419" s="132"/>
      <c r="T419" s="132"/>
      <c r="U419" s="132"/>
      <c r="V419" s="132"/>
      <c r="W419" s="132"/>
      <c r="X419" s="132"/>
      <c r="Y419" s="132"/>
    </row>
    <row r="420" spans="1:25" ht="0.75" customHeight="1" x14ac:dyDescent="0.25"/>
    <row r="421" spans="1:25" x14ac:dyDescent="0.25">
      <c r="A421" s="132" t="s">
        <v>550</v>
      </c>
      <c r="B421" s="132"/>
      <c r="C421" s="132"/>
      <c r="D421" s="132"/>
      <c r="G421" s="133">
        <v>7719.77</v>
      </c>
      <c r="H421" s="133"/>
      <c r="I421" s="71">
        <v>0</v>
      </c>
      <c r="K421" s="71">
        <v>7719.77</v>
      </c>
      <c r="M421" s="133">
        <v>11579.655000000001</v>
      </c>
      <c r="N421" s="133"/>
      <c r="P421" s="71">
        <v>11579.655000000001</v>
      </c>
      <c r="R421" s="132" t="s">
        <v>551</v>
      </c>
      <c r="S421" s="132"/>
      <c r="T421" s="132"/>
      <c r="U421" s="132"/>
      <c r="V421" s="132"/>
      <c r="W421" s="132"/>
      <c r="X421" s="132"/>
      <c r="Y421" s="132"/>
    </row>
    <row r="422" spans="1:25" ht="0.75" customHeight="1" x14ac:dyDescent="0.25"/>
    <row r="423" spans="1:25" x14ac:dyDescent="0.25">
      <c r="A423" s="132" t="s">
        <v>552</v>
      </c>
      <c r="B423" s="132"/>
      <c r="C423" s="132"/>
      <c r="D423" s="132"/>
      <c r="G423" s="133">
        <v>12140.69</v>
      </c>
      <c r="H423" s="133"/>
      <c r="I423" s="71">
        <v>0</v>
      </c>
      <c r="K423" s="71">
        <v>12140.69</v>
      </c>
      <c r="M423" s="133">
        <v>18211.035</v>
      </c>
      <c r="N423" s="133"/>
      <c r="P423" s="71">
        <v>18211.035</v>
      </c>
      <c r="R423" s="132" t="s">
        <v>553</v>
      </c>
      <c r="S423" s="132"/>
      <c r="T423" s="132"/>
      <c r="U423" s="132"/>
      <c r="V423" s="132"/>
      <c r="W423" s="132"/>
      <c r="X423" s="132"/>
      <c r="Y423" s="132"/>
    </row>
    <row r="424" spans="1:25" ht="0.75" customHeight="1" x14ac:dyDescent="0.25"/>
    <row r="425" spans="1:25" x14ac:dyDescent="0.25">
      <c r="A425" s="132" t="s">
        <v>554</v>
      </c>
      <c r="B425" s="132"/>
      <c r="C425" s="132"/>
      <c r="D425" s="132"/>
      <c r="G425" s="133">
        <v>10638.56</v>
      </c>
      <c r="H425" s="133"/>
      <c r="I425" s="71">
        <v>0</v>
      </c>
      <c r="K425" s="71">
        <v>10638.56</v>
      </c>
      <c r="M425" s="133">
        <v>15957.84</v>
      </c>
      <c r="N425" s="133"/>
      <c r="P425" s="71">
        <v>15957.84</v>
      </c>
      <c r="R425" s="132" t="s">
        <v>555</v>
      </c>
      <c r="S425" s="132"/>
      <c r="T425" s="132"/>
      <c r="U425" s="132"/>
      <c r="V425" s="132"/>
      <c r="W425" s="132"/>
      <c r="X425" s="132"/>
      <c r="Y425" s="132"/>
    </row>
    <row r="426" spans="1:25" ht="0.75" customHeight="1" x14ac:dyDescent="0.25"/>
    <row r="427" spans="1:25" x14ac:dyDescent="0.25">
      <c r="A427" s="132" t="s">
        <v>556</v>
      </c>
      <c r="B427" s="132"/>
      <c r="C427" s="132"/>
      <c r="D427" s="132"/>
      <c r="G427" s="133">
        <v>228.42</v>
      </c>
      <c r="H427" s="133"/>
      <c r="I427" s="71">
        <v>0</v>
      </c>
      <c r="K427" s="71">
        <v>228.42</v>
      </c>
      <c r="M427" s="133">
        <v>342.63</v>
      </c>
      <c r="N427" s="133"/>
      <c r="P427" s="71">
        <v>342.63</v>
      </c>
      <c r="R427" s="132" t="s">
        <v>557</v>
      </c>
      <c r="S427" s="132"/>
      <c r="T427" s="132"/>
      <c r="U427" s="132"/>
      <c r="V427" s="132"/>
      <c r="W427" s="132"/>
      <c r="X427" s="132"/>
      <c r="Y427" s="132"/>
    </row>
    <row r="428" spans="1:25" ht="0.75" customHeight="1" x14ac:dyDescent="0.25"/>
    <row r="429" spans="1:25" x14ac:dyDescent="0.25">
      <c r="A429" s="132" t="s">
        <v>558</v>
      </c>
      <c r="B429" s="132"/>
      <c r="C429" s="132"/>
      <c r="D429" s="132"/>
      <c r="G429" s="133">
        <v>37.82</v>
      </c>
      <c r="H429" s="133"/>
      <c r="I429" s="71">
        <v>0</v>
      </c>
      <c r="K429" s="71">
        <v>37.82</v>
      </c>
      <c r="M429" s="133">
        <v>56.73</v>
      </c>
      <c r="N429" s="133"/>
      <c r="P429" s="71">
        <v>56.73</v>
      </c>
      <c r="R429" s="132" t="s">
        <v>559</v>
      </c>
      <c r="S429" s="132"/>
      <c r="T429" s="132"/>
      <c r="U429" s="132"/>
      <c r="V429" s="132"/>
      <c r="W429" s="132"/>
      <c r="X429" s="132"/>
      <c r="Y429" s="132"/>
    </row>
    <row r="430" spans="1:25" ht="0.75" customHeight="1" x14ac:dyDescent="0.25"/>
    <row r="431" spans="1:25" x14ac:dyDescent="0.25">
      <c r="A431" s="132" t="s">
        <v>560</v>
      </c>
      <c r="B431" s="132"/>
      <c r="C431" s="132"/>
      <c r="D431" s="132"/>
      <c r="G431" s="133">
        <v>9950.98</v>
      </c>
      <c r="H431" s="133"/>
      <c r="I431" s="71">
        <v>0</v>
      </c>
      <c r="K431" s="71">
        <v>9950.98</v>
      </c>
      <c r="M431" s="133">
        <v>14926.47</v>
      </c>
      <c r="N431" s="133"/>
      <c r="P431" s="71">
        <v>14926.47</v>
      </c>
      <c r="R431" s="132" t="s">
        <v>561</v>
      </c>
      <c r="S431" s="132"/>
      <c r="T431" s="132"/>
      <c r="U431" s="132"/>
      <c r="V431" s="132"/>
      <c r="W431" s="132"/>
      <c r="X431" s="132"/>
      <c r="Y431" s="132"/>
    </row>
    <row r="432" spans="1:25" ht="0.75" customHeight="1" x14ac:dyDescent="0.25"/>
    <row r="433" spans="1:25" x14ac:dyDescent="0.25">
      <c r="A433" s="132" t="s">
        <v>562</v>
      </c>
      <c r="B433" s="132"/>
      <c r="C433" s="132"/>
      <c r="D433" s="132"/>
      <c r="G433" s="133">
        <v>3067.26</v>
      </c>
      <c r="H433" s="133"/>
      <c r="I433" s="71">
        <v>0</v>
      </c>
      <c r="K433" s="71">
        <v>3067.26</v>
      </c>
      <c r="M433" s="133">
        <v>4600.8900000000003</v>
      </c>
      <c r="N433" s="133"/>
      <c r="P433" s="71">
        <v>4600.8900000000003</v>
      </c>
      <c r="R433" s="132" t="s">
        <v>563</v>
      </c>
      <c r="S433" s="132"/>
      <c r="T433" s="132"/>
      <c r="U433" s="132"/>
      <c r="V433" s="132"/>
      <c r="W433" s="132"/>
      <c r="X433" s="132"/>
      <c r="Y433" s="132"/>
    </row>
    <row r="434" spans="1:25" ht="0.75" customHeight="1" x14ac:dyDescent="0.25"/>
    <row r="435" spans="1:25" x14ac:dyDescent="0.25">
      <c r="A435" s="132" t="s">
        <v>564</v>
      </c>
      <c r="B435" s="132"/>
      <c r="C435" s="132"/>
      <c r="D435" s="132"/>
      <c r="G435" s="133">
        <v>494.9</v>
      </c>
      <c r="H435" s="133"/>
      <c r="I435" s="71">
        <v>0</v>
      </c>
      <c r="K435" s="71">
        <v>494.9</v>
      </c>
      <c r="M435" s="133">
        <v>742.35</v>
      </c>
      <c r="N435" s="133"/>
      <c r="P435" s="71">
        <v>742.35</v>
      </c>
      <c r="R435" s="132" t="s">
        <v>565</v>
      </c>
      <c r="S435" s="132"/>
      <c r="T435" s="132"/>
      <c r="U435" s="132"/>
      <c r="V435" s="132"/>
      <c r="W435" s="132"/>
      <c r="X435" s="132"/>
      <c r="Y435" s="132"/>
    </row>
    <row r="436" spans="1:25" x14ac:dyDescent="0.25">
      <c r="A436" s="132" t="s">
        <v>566</v>
      </c>
      <c r="B436" s="132"/>
      <c r="C436" s="132"/>
      <c r="D436" s="132"/>
      <c r="G436" s="133">
        <v>79525.240000000005</v>
      </c>
      <c r="H436" s="133"/>
      <c r="I436" s="71">
        <v>255413.89</v>
      </c>
      <c r="K436" s="71">
        <v>-175888.65</v>
      </c>
      <c r="M436" s="133">
        <v>119287.86</v>
      </c>
      <c r="N436" s="133"/>
      <c r="P436" s="71">
        <v>-136126.03</v>
      </c>
      <c r="R436" s="132" t="s">
        <v>567</v>
      </c>
      <c r="S436" s="132"/>
      <c r="T436" s="132"/>
      <c r="U436" s="132"/>
      <c r="V436" s="132"/>
      <c r="W436" s="132"/>
      <c r="X436" s="132"/>
      <c r="Y436" s="132"/>
    </row>
    <row r="437" spans="1:25" ht="0.75" customHeight="1" x14ac:dyDescent="0.25"/>
    <row r="438" spans="1:25" x14ac:dyDescent="0.25">
      <c r="A438" s="132" t="s">
        <v>568</v>
      </c>
      <c r="B438" s="132"/>
      <c r="C438" s="132"/>
      <c r="D438" s="132"/>
      <c r="G438" s="133">
        <v>42590.29</v>
      </c>
      <c r="H438" s="133"/>
      <c r="I438" s="71">
        <v>0</v>
      </c>
      <c r="K438" s="71">
        <v>42590.29</v>
      </c>
      <c r="M438" s="133">
        <v>63885.434999999998</v>
      </c>
      <c r="N438" s="133"/>
      <c r="P438" s="71">
        <v>63885.434999999998</v>
      </c>
      <c r="R438" s="132" t="s">
        <v>569</v>
      </c>
      <c r="S438" s="132"/>
      <c r="T438" s="132"/>
      <c r="U438" s="132"/>
      <c r="V438" s="132"/>
      <c r="W438" s="132"/>
      <c r="X438" s="132"/>
      <c r="Y438" s="132"/>
    </row>
    <row r="439" spans="1:25" ht="0.75" customHeight="1" x14ac:dyDescent="0.25"/>
    <row r="440" spans="1:25" x14ac:dyDescent="0.25">
      <c r="A440" s="132" t="s">
        <v>570</v>
      </c>
      <c r="B440" s="132"/>
      <c r="C440" s="132"/>
      <c r="D440" s="132"/>
      <c r="G440" s="133">
        <v>782.23</v>
      </c>
      <c r="H440" s="133"/>
      <c r="I440" s="71">
        <v>0</v>
      </c>
      <c r="K440" s="71">
        <v>782.23</v>
      </c>
      <c r="M440" s="133">
        <v>1173.345</v>
      </c>
      <c r="N440" s="133"/>
      <c r="P440" s="71">
        <v>1173.345</v>
      </c>
      <c r="R440" s="132" t="s">
        <v>571</v>
      </c>
      <c r="S440" s="132"/>
      <c r="T440" s="132"/>
      <c r="U440" s="132"/>
      <c r="V440" s="132"/>
      <c r="W440" s="132"/>
      <c r="X440" s="132"/>
      <c r="Y440" s="132"/>
    </row>
    <row r="441" spans="1:25" ht="0.75" customHeight="1" x14ac:dyDescent="0.25"/>
    <row r="442" spans="1:25" x14ac:dyDescent="0.25">
      <c r="A442" s="132" t="s">
        <v>572</v>
      </c>
      <c r="B442" s="132"/>
      <c r="C442" s="132"/>
      <c r="D442" s="132"/>
      <c r="G442" s="133">
        <v>8869.43</v>
      </c>
      <c r="H442" s="133"/>
      <c r="I442" s="71">
        <v>0</v>
      </c>
      <c r="K442" s="71">
        <v>8869.43</v>
      </c>
      <c r="M442" s="133">
        <v>13304.145</v>
      </c>
      <c r="N442" s="133"/>
      <c r="P442" s="71">
        <v>13304.145</v>
      </c>
      <c r="R442" s="132" t="s">
        <v>573</v>
      </c>
      <c r="S442" s="132"/>
      <c r="T442" s="132"/>
      <c r="U442" s="132"/>
      <c r="V442" s="132"/>
      <c r="W442" s="132"/>
      <c r="X442" s="132"/>
      <c r="Y442" s="132"/>
    </row>
    <row r="443" spans="1:25" ht="0.75" customHeight="1" x14ac:dyDescent="0.25"/>
    <row r="444" spans="1:25" x14ac:dyDescent="0.25">
      <c r="A444" s="132" t="s">
        <v>574</v>
      </c>
      <c r="B444" s="132"/>
      <c r="C444" s="132"/>
      <c r="D444" s="132"/>
      <c r="G444" s="133">
        <v>332.66</v>
      </c>
      <c r="H444" s="133"/>
      <c r="I444" s="71">
        <v>0</v>
      </c>
      <c r="K444" s="71">
        <v>332.66</v>
      </c>
      <c r="M444" s="133">
        <v>498.99</v>
      </c>
      <c r="N444" s="133"/>
      <c r="P444" s="71">
        <v>498.99</v>
      </c>
      <c r="R444" s="132" t="s">
        <v>575</v>
      </c>
      <c r="S444" s="132"/>
      <c r="T444" s="132"/>
      <c r="U444" s="132"/>
      <c r="V444" s="132"/>
      <c r="W444" s="132"/>
      <c r="X444" s="132"/>
      <c r="Y444" s="132"/>
    </row>
    <row r="445" spans="1:25" ht="0.75" customHeight="1" x14ac:dyDescent="0.25"/>
    <row r="446" spans="1:25" x14ac:dyDescent="0.25">
      <c r="A446" s="132" t="s">
        <v>576</v>
      </c>
      <c r="B446" s="132"/>
      <c r="C446" s="132"/>
      <c r="D446" s="132"/>
      <c r="G446" s="133">
        <v>2410.41</v>
      </c>
      <c r="H446" s="133"/>
      <c r="I446" s="71">
        <v>0</v>
      </c>
      <c r="K446" s="71">
        <v>2410.41</v>
      </c>
      <c r="M446" s="133">
        <v>3615.6149999999998</v>
      </c>
      <c r="N446" s="133"/>
      <c r="P446" s="71">
        <v>3615.6149999999998</v>
      </c>
      <c r="R446" s="132" t="s">
        <v>577</v>
      </c>
      <c r="S446" s="132"/>
      <c r="T446" s="132"/>
      <c r="U446" s="132"/>
      <c r="V446" s="132"/>
      <c r="W446" s="132"/>
      <c r="X446" s="132"/>
      <c r="Y446" s="132"/>
    </row>
    <row r="447" spans="1:25" ht="0.75" customHeight="1" x14ac:dyDescent="0.25"/>
    <row r="448" spans="1:25" x14ac:dyDescent="0.25">
      <c r="A448" s="132" t="s">
        <v>578</v>
      </c>
      <c r="B448" s="132"/>
      <c r="C448" s="132"/>
      <c r="D448" s="132"/>
      <c r="G448" s="133">
        <v>14291.24</v>
      </c>
      <c r="H448" s="133"/>
      <c r="I448" s="71">
        <v>0</v>
      </c>
      <c r="K448" s="71">
        <v>14291.24</v>
      </c>
      <c r="M448" s="133">
        <v>21436.86</v>
      </c>
      <c r="N448" s="133"/>
      <c r="P448" s="71">
        <v>21436.86</v>
      </c>
      <c r="R448" s="132" t="s">
        <v>579</v>
      </c>
      <c r="S448" s="132"/>
      <c r="T448" s="132"/>
      <c r="U448" s="132"/>
      <c r="V448" s="132"/>
      <c r="W448" s="132"/>
      <c r="X448" s="132"/>
      <c r="Y448" s="132"/>
    </row>
    <row r="449" spans="1:25" ht="0.75" customHeight="1" x14ac:dyDescent="0.25"/>
    <row r="450" spans="1:25" x14ac:dyDescent="0.25">
      <c r="A450" s="132" t="s">
        <v>580</v>
      </c>
      <c r="B450" s="132"/>
      <c r="C450" s="132"/>
      <c r="D450" s="132"/>
      <c r="G450" s="133">
        <v>161.44</v>
      </c>
      <c r="H450" s="133"/>
      <c r="I450" s="71">
        <v>0</v>
      </c>
      <c r="K450" s="71">
        <v>161.44</v>
      </c>
      <c r="M450" s="133">
        <v>242.16</v>
      </c>
      <c r="N450" s="133"/>
      <c r="P450" s="71">
        <v>242.16</v>
      </c>
      <c r="R450" s="132" t="s">
        <v>581</v>
      </c>
      <c r="S450" s="132"/>
      <c r="T450" s="132"/>
      <c r="U450" s="132"/>
      <c r="V450" s="132"/>
      <c r="W450" s="132"/>
      <c r="X450" s="132"/>
      <c r="Y450" s="132"/>
    </row>
    <row r="451" spans="1:25" ht="0.75" customHeight="1" x14ac:dyDescent="0.25"/>
    <row r="452" spans="1:25" x14ac:dyDescent="0.25">
      <c r="A452" s="132" t="s">
        <v>582</v>
      </c>
      <c r="B452" s="132"/>
      <c r="C452" s="132"/>
      <c r="D452" s="132"/>
      <c r="G452" s="133">
        <v>1751.92</v>
      </c>
      <c r="H452" s="133"/>
      <c r="I452" s="71">
        <v>0</v>
      </c>
      <c r="K452" s="71">
        <v>1751.92</v>
      </c>
      <c r="M452" s="133">
        <v>2627.88</v>
      </c>
      <c r="N452" s="133"/>
      <c r="P452" s="71">
        <v>2627.88</v>
      </c>
      <c r="R452" s="132" t="s">
        <v>583</v>
      </c>
      <c r="S452" s="132"/>
      <c r="T452" s="132"/>
      <c r="U452" s="132"/>
      <c r="V452" s="132"/>
      <c r="W452" s="132"/>
      <c r="X452" s="132"/>
      <c r="Y452" s="132"/>
    </row>
    <row r="453" spans="1:25" ht="0.75" customHeight="1" x14ac:dyDescent="0.25"/>
    <row r="454" spans="1:25" x14ac:dyDescent="0.25">
      <c r="A454" s="132" t="s">
        <v>584</v>
      </c>
      <c r="B454" s="132"/>
      <c r="C454" s="132"/>
      <c r="D454" s="132"/>
      <c r="G454" s="133">
        <v>104.49</v>
      </c>
      <c r="H454" s="133"/>
      <c r="I454" s="71">
        <v>0</v>
      </c>
      <c r="K454" s="71">
        <v>104.49</v>
      </c>
      <c r="M454" s="133">
        <v>156.73500000000001</v>
      </c>
      <c r="N454" s="133"/>
      <c r="P454" s="71">
        <v>156.73500000000001</v>
      </c>
      <c r="R454" s="132" t="s">
        <v>585</v>
      </c>
      <c r="S454" s="132"/>
      <c r="T454" s="132"/>
      <c r="U454" s="132"/>
      <c r="V454" s="132"/>
      <c r="W454" s="132"/>
      <c r="X454" s="132"/>
      <c r="Y454" s="132"/>
    </row>
    <row r="455" spans="1:25" ht="0.75" customHeight="1" x14ac:dyDescent="0.25"/>
    <row r="456" spans="1:25" x14ac:dyDescent="0.25">
      <c r="A456" s="132" t="s">
        <v>586</v>
      </c>
      <c r="B456" s="132"/>
      <c r="C456" s="132"/>
      <c r="D456" s="132"/>
      <c r="G456" s="133">
        <v>699.89</v>
      </c>
      <c r="H456" s="133"/>
      <c r="I456" s="71">
        <v>0</v>
      </c>
      <c r="K456" s="71">
        <v>699.89</v>
      </c>
      <c r="M456" s="133">
        <v>1049.835</v>
      </c>
      <c r="N456" s="133"/>
      <c r="P456" s="71">
        <v>1049.835</v>
      </c>
      <c r="R456" s="132" t="s">
        <v>587</v>
      </c>
      <c r="S456" s="132"/>
      <c r="T456" s="132"/>
      <c r="U456" s="132"/>
      <c r="V456" s="132"/>
      <c r="W456" s="132"/>
      <c r="X456" s="132"/>
      <c r="Y456" s="132"/>
    </row>
    <row r="457" spans="1:25" ht="0.75" customHeight="1" x14ac:dyDescent="0.25"/>
    <row r="458" spans="1:25" x14ac:dyDescent="0.25">
      <c r="A458" s="132" t="s">
        <v>588</v>
      </c>
      <c r="B458" s="132"/>
      <c r="C458" s="132"/>
      <c r="D458" s="132"/>
      <c r="G458" s="133">
        <v>2766.73</v>
      </c>
      <c r="H458" s="133"/>
      <c r="I458" s="71">
        <v>0</v>
      </c>
      <c r="K458" s="71">
        <v>2766.73</v>
      </c>
      <c r="M458" s="133">
        <v>4150.0950000000003</v>
      </c>
      <c r="N458" s="133"/>
      <c r="P458" s="71">
        <v>4150.0950000000003</v>
      </c>
      <c r="R458" s="132" t="s">
        <v>589</v>
      </c>
      <c r="S458" s="132"/>
      <c r="T458" s="132"/>
      <c r="U458" s="132"/>
      <c r="V458" s="132"/>
      <c r="W458" s="132"/>
      <c r="X458" s="132"/>
      <c r="Y458" s="132"/>
    </row>
    <row r="459" spans="1:25" ht="0.75" customHeight="1" x14ac:dyDescent="0.25"/>
    <row r="460" spans="1:25" x14ac:dyDescent="0.25">
      <c r="A460" s="132" t="s">
        <v>590</v>
      </c>
      <c r="B460" s="132"/>
      <c r="C460" s="132"/>
      <c r="D460" s="132"/>
      <c r="G460" s="133">
        <v>3386.66</v>
      </c>
      <c r="H460" s="133"/>
      <c r="I460" s="71">
        <v>0</v>
      </c>
      <c r="K460" s="71">
        <v>3386.66</v>
      </c>
      <c r="M460" s="133">
        <v>5079.99</v>
      </c>
      <c r="N460" s="133"/>
      <c r="P460" s="71">
        <v>5079.99</v>
      </c>
      <c r="R460" s="132" t="s">
        <v>591</v>
      </c>
      <c r="S460" s="132"/>
      <c r="T460" s="132"/>
      <c r="U460" s="132"/>
      <c r="V460" s="132"/>
      <c r="W460" s="132"/>
      <c r="X460" s="132"/>
      <c r="Y460" s="132"/>
    </row>
    <row r="461" spans="1:25" ht="0.75" customHeight="1" x14ac:dyDescent="0.25"/>
    <row r="462" spans="1:25" x14ac:dyDescent="0.25">
      <c r="A462" s="132" t="s">
        <v>592</v>
      </c>
      <c r="B462" s="132"/>
      <c r="C462" s="132"/>
      <c r="D462" s="132"/>
      <c r="G462" s="133">
        <v>31.88</v>
      </c>
      <c r="H462" s="133"/>
      <c r="I462" s="71">
        <v>0</v>
      </c>
      <c r="K462" s="71">
        <v>31.88</v>
      </c>
      <c r="M462" s="133">
        <v>47.82</v>
      </c>
      <c r="N462" s="133"/>
      <c r="P462" s="71">
        <v>47.82</v>
      </c>
      <c r="R462" s="132" t="s">
        <v>593</v>
      </c>
      <c r="S462" s="132"/>
      <c r="T462" s="132"/>
      <c r="U462" s="132"/>
      <c r="V462" s="132"/>
      <c r="W462" s="132"/>
      <c r="X462" s="132"/>
      <c r="Y462" s="132"/>
    </row>
    <row r="463" spans="1:25" ht="0.75" customHeight="1" x14ac:dyDescent="0.25"/>
    <row r="464" spans="1:25" x14ac:dyDescent="0.25">
      <c r="A464" s="132" t="s">
        <v>594</v>
      </c>
      <c r="B464" s="132"/>
      <c r="C464" s="132"/>
      <c r="D464" s="132"/>
      <c r="G464" s="133">
        <v>93.75</v>
      </c>
      <c r="H464" s="133"/>
      <c r="I464" s="71">
        <v>0</v>
      </c>
      <c r="K464" s="71">
        <v>93.75</v>
      </c>
      <c r="M464" s="133">
        <v>140.625</v>
      </c>
      <c r="N464" s="133"/>
      <c r="P464" s="71">
        <v>140.625</v>
      </c>
      <c r="R464" s="132" t="s">
        <v>595</v>
      </c>
      <c r="S464" s="132"/>
      <c r="T464" s="132"/>
      <c r="U464" s="132"/>
      <c r="V464" s="132"/>
      <c r="W464" s="132"/>
      <c r="X464" s="132"/>
      <c r="Y464" s="132"/>
    </row>
    <row r="465" spans="1:25" ht="0.75" customHeight="1" x14ac:dyDescent="0.25"/>
    <row r="466" spans="1:25" x14ac:dyDescent="0.25">
      <c r="A466" s="132" t="s">
        <v>596</v>
      </c>
      <c r="B466" s="132"/>
      <c r="C466" s="132"/>
      <c r="D466" s="132"/>
      <c r="G466" s="133">
        <v>3685.73</v>
      </c>
      <c r="H466" s="133"/>
      <c r="I466" s="71">
        <v>0</v>
      </c>
      <c r="K466" s="71">
        <v>3685.73</v>
      </c>
      <c r="M466" s="133">
        <v>5528.5950000000003</v>
      </c>
      <c r="N466" s="133"/>
      <c r="P466" s="71">
        <v>5528.5950000000003</v>
      </c>
      <c r="R466" s="132" t="s">
        <v>597</v>
      </c>
      <c r="S466" s="132"/>
      <c r="T466" s="132"/>
      <c r="U466" s="132"/>
      <c r="V466" s="132"/>
      <c r="W466" s="132"/>
      <c r="X466" s="132"/>
      <c r="Y466" s="132"/>
    </row>
    <row r="467" spans="1:25" ht="0.75" customHeight="1" x14ac:dyDescent="0.25"/>
    <row r="468" spans="1:25" x14ac:dyDescent="0.25">
      <c r="A468" s="132" t="s">
        <v>598</v>
      </c>
      <c r="B468" s="132"/>
      <c r="C468" s="132"/>
      <c r="D468" s="132"/>
      <c r="G468" s="133">
        <v>2584.66</v>
      </c>
      <c r="H468" s="133"/>
      <c r="I468" s="71">
        <v>0</v>
      </c>
      <c r="K468" s="71">
        <v>2584.66</v>
      </c>
      <c r="M468" s="133">
        <v>3876.99</v>
      </c>
      <c r="N468" s="133"/>
      <c r="P468" s="71">
        <v>3876.99</v>
      </c>
      <c r="R468" s="132" t="s">
        <v>599</v>
      </c>
      <c r="S468" s="132"/>
      <c r="T468" s="132"/>
      <c r="U468" s="132"/>
      <c r="V468" s="132"/>
      <c r="W468" s="132"/>
      <c r="X468" s="132"/>
      <c r="Y468" s="132"/>
    </row>
    <row r="469" spans="1:25" ht="0.75" customHeight="1" x14ac:dyDescent="0.25"/>
    <row r="470" spans="1:25" x14ac:dyDescent="0.25">
      <c r="A470" s="132" t="s">
        <v>600</v>
      </c>
      <c r="B470" s="132"/>
      <c r="C470" s="132"/>
      <c r="D470" s="132"/>
      <c r="G470" s="133">
        <v>1608.4</v>
      </c>
      <c r="H470" s="133"/>
      <c r="I470" s="71">
        <v>0</v>
      </c>
      <c r="K470" s="71">
        <v>1608.4</v>
      </c>
      <c r="M470" s="133">
        <v>2412.6</v>
      </c>
      <c r="N470" s="133"/>
      <c r="P470" s="71">
        <v>2412.6</v>
      </c>
      <c r="R470" s="132" t="s">
        <v>601</v>
      </c>
      <c r="S470" s="132"/>
      <c r="T470" s="132"/>
      <c r="U470" s="132"/>
      <c r="V470" s="132"/>
      <c r="W470" s="132"/>
      <c r="X470" s="132"/>
      <c r="Y470" s="132"/>
    </row>
    <row r="471" spans="1:25" ht="0.75" customHeight="1" x14ac:dyDescent="0.25"/>
    <row r="472" spans="1:25" x14ac:dyDescent="0.25">
      <c r="A472" s="132" t="s">
        <v>602</v>
      </c>
      <c r="B472" s="132"/>
      <c r="C472" s="132"/>
      <c r="D472" s="132"/>
      <c r="G472" s="133">
        <v>267.61</v>
      </c>
      <c r="H472" s="133"/>
      <c r="I472" s="71">
        <v>0</v>
      </c>
      <c r="K472" s="71">
        <v>267.61</v>
      </c>
      <c r="M472" s="133">
        <v>401.41500000000002</v>
      </c>
      <c r="N472" s="133"/>
      <c r="P472" s="71">
        <v>401.41500000000002</v>
      </c>
      <c r="R472" s="132" t="s">
        <v>603</v>
      </c>
      <c r="S472" s="132"/>
      <c r="T472" s="132"/>
      <c r="U472" s="132"/>
      <c r="V472" s="132"/>
      <c r="W472" s="132"/>
      <c r="X472" s="132"/>
      <c r="Y472" s="132"/>
    </row>
    <row r="473" spans="1:25" ht="0.75" customHeight="1" x14ac:dyDescent="0.25"/>
    <row r="474" spans="1:25" x14ac:dyDescent="0.25">
      <c r="A474" s="132" t="s">
        <v>604</v>
      </c>
      <c r="B474" s="132"/>
      <c r="C474" s="132"/>
      <c r="D474" s="132"/>
      <c r="G474" s="133">
        <v>201.8</v>
      </c>
      <c r="H474" s="133"/>
      <c r="I474" s="71">
        <v>0</v>
      </c>
      <c r="K474" s="71">
        <v>201.8</v>
      </c>
      <c r="M474" s="133">
        <v>302.7</v>
      </c>
      <c r="N474" s="133"/>
      <c r="P474" s="71">
        <v>302.7</v>
      </c>
      <c r="R474" s="132" t="s">
        <v>605</v>
      </c>
      <c r="S474" s="132"/>
      <c r="T474" s="132"/>
      <c r="U474" s="132"/>
      <c r="V474" s="132"/>
      <c r="W474" s="132"/>
      <c r="X474" s="132"/>
      <c r="Y474" s="132"/>
    </row>
    <row r="475" spans="1:25" ht="0.75" customHeight="1" x14ac:dyDescent="0.25"/>
    <row r="476" spans="1:25" x14ac:dyDescent="0.25">
      <c r="A476" s="132" t="s">
        <v>606</v>
      </c>
      <c r="B476" s="132"/>
      <c r="C476" s="132"/>
      <c r="D476" s="132"/>
      <c r="G476" s="133">
        <v>1134.45</v>
      </c>
      <c r="H476" s="133"/>
      <c r="I476" s="71">
        <v>0</v>
      </c>
      <c r="K476" s="71">
        <v>1134.45</v>
      </c>
      <c r="M476" s="133">
        <v>1701.675</v>
      </c>
      <c r="N476" s="133"/>
      <c r="P476" s="71">
        <v>1701.675</v>
      </c>
      <c r="R476" s="132" t="s">
        <v>607</v>
      </c>
      <c r="S476" s="132"/>
      <c r="T476" s="132"/>
      <c r="U476" s="132"/>
      <c r="V476" s="132"/>
      <c r="W476" s="132"/>
      <c r="X476" s="132"/>
      <c r="Y476" s="132"/>
    </row>
    <row r="477" spans="1:25" ht="0.75" customHeight="1" x14ac:dyDescent="0.25"/>
    <row r="478" spans="1:25" x14ac:dyDescent="0.25">
      <c r="A478" s="132" t="s">
        <v>608</v>
      </c>
      <c r="B478" s="132"/>
      <c r="C478" s="132"/>
      <c r="D478" s="132"/>
      <c r="G478" s="133">
        <v>223.16</v>
      </c>
      <c r="H478" s="133"/>
      <c r="I478" s="71">
        <v>0</v>
      </c>
      <c r="K478" s="71">
        <v>223.16</v>
      </c>
      <c r="M478" s="133">
        <v>334.74</v>
      </c>
      <c r="N478" s="133"/>
      <c r="P478" s="71">
        <v>334.74</v>
      </c>
      <c r="R478" s="132" t="s">
        <v>609</v>
      </c>
      <c r="S478" s="132"/>
      <c r="T478" s="132"/>
      <c r="U478" s="132"/>
      <c r="V478" s="132"/>
      <c r="W478" s="132"/>
      <c r="X478" s="132"/>
      <c r="Y478" s="132"/>
    </row>
    <row r="479" spans="1:25" ht="0.75" customHeight="1" x14ac:dyDescent="0.25"/>
    <row r="480" spans="1:25" x14ac:dyDescent="0.25">
      <c r="A480" s="132" t="s">
        <v>610</v>
      </c>
      <c r="B480" s="132"/>
      <c r="C480" s="132"/>
      <c r="D480" s="132"/>
      <c r="G480" s="133">
        <v>752.24</v>
      </c>
      <c r="H480" s="133"/>
      <c r="I480" s="71">
        <v>0</v>
      </c>
      <c r="K480" s="71">
        <v>752.24</v>
      </c>
      <c r="M480" s="133">
        <v>1128.3599999999999</v>
      </c>
      <c r="N480" s="133"/>
      <c r="P480" s="71">
        <v>1128.3599999999999</v>
      </c>
      <c r="R480" s="132" t="s">
        <v>611</v>
      </c>
      <c r="S480" s="132"/>
      <c r="T480" s="132"/>
      <c r="U480" s="132"/>
      <c r="V480" s="132"/>
      <c r="W480" s="132"/>
      <c r="X480" s="132"/>
      <c r="Y480" s="132"/>
    </row>
    <row r="481" spans="1:25" ht="0.75" customHeight="1" x14ac:dyDescent="0.25"/>
    <row r="482" spans="1:25" x14ac:dyDescent="0.25">
      <c r="A482" s="132" t="s">
        <v>612</v>
      </c>
      <c r="B482" s="132"/>
      <c r="C482" s="132"/>
      <c r="D482" s="132"/>
      <c r="G482" s="133">
        <v>563.76</v>
      </c>
      <c r="H482" s="133"/>
      <c r="I482" s="71">
        <v>0</v>
      </c>
      <c r="K482" s="71">
        <v>563.76</v>
      </c>
      <c r="M482" s="133">
        <v>845.64</v>
      </c>
      <c r="N482" s="133"/>
      <c r="P482" s="71">
        <v>845.64</v>
      </c>
      <c r="R482" s="132" t="s">
        <v>611</v>
      </c>
      <c r="S482" s="132"/>
      <c r="T482" s="132"/>
      <c r="U482" s="132"/>
      <c r="V482" s="132"/>
      <c r="W482" s="132"/>
      <c r="X482" s="132"/>
      <c r="Y482" s="132"/>
    </row>
    <row r="483" spans="1:25" ht="0.75" customHeight="1" x14ac:dyDescent="0.25"/>
    <row r="484" spans="1:25" x14ac:dyDescent="0.25">
      <c r="A484" s="132" t="s">
        <v>613</v>
      </c>
      <c r="B484" s="132"/>
      <c r="C484" s="132"/>
      <c r="D484" s="132"/>
      <c r="G484" s="133">
        <v>847.56</v>
      </c>
      <c r="H484" s="133"/>
      <c r="I484" s="71">
        <v>0</v>
      </c>
      <c r="K484" s="71">
        <v>847.56</v>
      </c>
      <c r="M484" s="133">
        <v>1271.3399999999999</v>
      </c>
      <c r="N484" s="133"/>
      <c r="P484" s="71">
        <v>1271.3399999999999</v>
      </c>
      <c r="R484" s="132" t="s">
        <v>614</v>
      </c>
      <c r="S484" s="132"/>
      <c r="T484" s="132"/>
      <c r="U484" s="132"/>
      <c r="V484" s="132"/>
      <c r="W484" s="132"/>
      <c r="X484" s="132"/>
      <c r="Y484" s="132"/>
    </row>
    <row r="485" spans="1:25" ht="0.75" customHeight="1" x14ac:dyDescent="0.25"/>
    <row r="486" spans="1:25" x14ac:dyDescent="0.25">
      <c r="A486" s="132" t="s">
        <v>615</v>
      </c>
      <c r="B486" s="132"/>
      <c r="C486" s="132"/>
      <c r="D486" s="132"/>
      <c r="G486" s="133">
        <v>121.08</v>
      </c>
      <c r="H486" s="133"/>
      <c r="I486" s="71">
        <v>0</v>
      </c>
      <c r="K486" s="71">
        <v>121.08</v>
      </c>
      <c r="M486" s="133">
        <v>181.62</v>
      </c>
      <c r="N486" s="133"/>
      <c r="P486" s="71">
        <v>181.62</v>
      </c>
      <c r="R486" s="132" t="s">
        <v>616</v>
      </c>
      <c r="S486" s="132"/>
      <c r="T486" s="132"/>
      <c r="U486" s="132"/>
      <c r="V486" s="132"/>
      <c r="W486" s="132"/>
      <c r="X486" s="132"/>
      <c r="Y486" s="132"/>
    </row>
    <row r="487" spans="1:25" ht="0.75" customHeight="1" x14ac:dyDescent="0.25"/>
    <row r="488" spans="1:25" x14ac:dyDescent="0.25">
      <c r="A488" s="132" t="s">
        <v>617</v>
      </c>
      <c r="B488" s="132"/>
      <c r="C488" s="132"/>
      <c r="D488" s="132"/>
      <c r="G488" s="133">
        <v>110056.62</v>
      </c>
      <c r="H488" s="133"/>
      <c r="I488" s="71">
        <v>391835.8</v>
      </c>
      <c r="K488" s="71">
        <v>-281779.18</v>
      </c>
      <c r="M488" s="133">
        <v>165084.93</v>
      </c>
      <c r="N488" s="133"/>
      <c r="P488" s="71">
        <v>-226750.87</v>
      </c>
      <c r="R488" s="132" t="s">
        <v>618</v>
      </c>
      <c r="S488" s="132"/>
      <c r="T488" s="132"/>
      <c r="U488" s="132"/>
      <c r="V488" s="132"/>
      <c r="W488" s="132"/>
      <c r="X488" s="132"/>
      <c r="Y488" s="132"/>
    </row>
    <row r="489" spans="1:25" ht="0.75" customHeight="1" x14ac:dyDescent="0.25"/>
    <row r="490" spans="1:25" x14ac:dyDescent="0.25">
      <c r="A490" s="132" t="s">
        <v>619</v>
      </c>
      <c r="B490" s="132"/>
      <c r="C490" s="132"/>
      <c r="D490" s="132"/>
      <c r="G490" s="133">
        <v>36243</v>
      </c>
      <c r="H490" s="133"/>
      <c r="I490" s="71">
        <v>0</v>
      </c>
      <c r="K490" s="71">
        <v>36243</v>
      </c>
      <c r="M490" s="133">
        <v>54364.5</v>
      </c>
      <c r="N490" s="133"/>
      <c r="P490" s="71">
        <v>54364.5</v>
      </c>
      <c r="R490" s="132" t="s">
        <v>620</v>
      </c>
      <c r="S490" s="132"/>
      <c r="T490" s="132"/>
      <c r="U490" s="132"/>
      <c r="V490" s="132"/>
      <c r="W490" s="132"/>
      <c r="X490" s="132"/>
      <c r="Y490" s="132"/>
    </row>
    <row r="491" spans="1:25" ht="0.75" customHeight="1" x14ac:dyDescent="0.25"/>
    <row r="492" spans="1:25" x14ac:dyDescent="0.25">
      <c r="A492" s="132" t="s">
        <v>621</v>
      </c>
      <c r="B492" s="132"/>
      <c r="C492" s="132"/>
      <c r="D492" s="132"/>
      <c r="G492" s="133">
        <v>89224.04</v>
      </c>
      <c r="H492" s="133"/>
      <c r="I492" s="71">
        <v>188514.78</v>
      </c>
      <c r="K492" s="71">
        <v>-99290.74</v>
      </c>
      <c r="M492" s="133">
        <v>133836.06</v>
      </c>
      <c r="N492" s="133"/>
      <c r="P492" s="71">
        <v>-54678.720000000001</v>
      </c>
      <c r="R492" s="132" t="s">
        <v>622</v>
      </c>
      <c r="S492" s="132"/>
      <c r="T492" s="132"/>
      <c r="U492" s="132"/>
      <c r="V492" s="132"/>
      <c r="W492" s="132"/>
      <c r="X492" s="132"/>
      <c r="Y492" s="132"/>
    </row>
    <row r="493" spans="1:25" ht="0.75" customHeight="1" x14ac:dyDescent="0.25"/>
    <row r="494" spans="1:25" x14ac:dyDescent="0.25">
      <c r="A494" s="132" t="s">
        <v>623</v>
      </c>
      <c r="B494" s="132"/>
      <c r="C494" s="132"/>
      <c r="D494" s="132"/>
      <c r="G494" s="133">
        <v>27479.24</v>
      </c>
      <c r="H494" s="133"/>
      <c r="I494" s="71">
        <v>0</v>
      </c>
      <c r="K494" s="71">
        <v>27479.24</v>
      </c>
      <c r="M494" s="133">
        <v>41218.86</v>
      </c>
      <c r="N494" s="133"/>
      <c r="P494" s="71">
        <v>41218.86</v>
      </c>
      <c r="R494" s="132" t="s">
        <v>624</v>
      </c>
      <c r="S494" s="132"/>
      <c r="T494" s="132"/>
      <c r="U494" s="132"/>
      <c r="V494" s="132"/>
      <c r="W494" s="132"/>
      <c r="X494" s="132"/>
      <c r="Y494" s="132"/>
    </row>
    <row r="495" spans="1:25" ht="0.75" customHeight="1" x14ac:dyDescent="0.25"/>
    <row r="496" spans="1:25" x14ac:dyDescent="0.25">
      <c r="A496" s="132" t="s">
        <v>625</v>
      </c>
      <c r="B496" s="132"/>
      <c r="C496" s="132"/>
      <c r="D496" s="132"/>
      <c r="G496" s="133">
        <v>1955.32</v>
      </c>
      <c r="H496" s="133"/>
      <c r="I496" s="71">
        <v>0</v>
      </c>
      <c r="K496" s="71">
        <v>1955.32</v>
      </c>
      <c r="M496" s="133">
        <v>2932.98</v>
      </c>
      <c r="N496" s="133"/>
      <c r="P496" s="71">
        <v>2932.98</v>
      </c>
      <c r="R496" s="132" t="s">
        <v>626</v>
      </c>
      <c r="S496" s="132"/>
      <c r="T496" s="132"/>
      <c r="U496" s="132"/>
      <c r="V496" s="132"/>
      <c r="W496" s="132"/>
      <c r="X496" s="132"/>
      <c r="Y496" s="132"/>
    </row>
    <row r="497" spans="1:25" ht="0.75" customHeight="1" x14ac:dyDescent="0.25"/>
    <row r="498" spans="1:25" x14ac:dyDescent="0.25">
      <c r="A498" s="132" t="s">
        <v>627</v>
      </c>
      <c r="B498" s="132"/>
      <c r="C498" s="132"/>
      <c r="D498" s="132"/>
      <c r="G498" s="133">
        <v>38561.79</v>
      </c>
      <c r="H498" s="133"/>
      <c r="I498" s="71">
        <v>88762.64</v>
      </c>
      <c r="K498" s="71">
        <v>-50200.85</v>
      </c>
      <c r="M498" s="133">
        <v>57842.684999999998</v>
      </c>
      <c r="N498" s="133"/>
      <c r="P498" s="71">
        <v>-30919.955000000002</v>
      </c>
      <c r="R498" s="132" t="s">
        <v>628</v>
      </c>
      <c r="S498" s="132"/>
      <c r="T498" s="132"/>
      <c r="U498" s="132"/>
      <c r="V498" s="132"/>
      <c r="W498" s="132"/>
      <c r="X498" s="132"/>
      <c r="Y498" s="132"/>
    </row>
    <row r="499" spans="1:25" ht="0.75" customHeight="1" x14ac:dyDescent="0.25"/>
    <row r="500" spans="1:25" x14ac:dyDescent="0.25">
      <c r="A500" s="132" t="s">
        <v>629</v>
      </c>
      <c r="B500" s="132"/>
      <c r="C500" s="132"/>
      <c r="D500" s="132"/>
      <c r="G500" s="133">
        <v>11652.5</v>
      </c>
      <c r="H500" s="133"/>
      <c r="I500" s="71">
        <v>19575.23</v>
      </c>
      <c r="K500" s="71">
        <v>-7922.73</v>
      </c>
      <c r="M500" s="133">
        <v>17478.75</v>
      </c>
      <c r="N500" s="133"/>
      <c r="P500" s="71">
        <v>-2096.48</v>
      </c>
      <c r="R500" s="132" t="s">
        <v>630</v>
      </c>
      <c r="S500" s="132"/>
      <c r="T500" s="132"/>
      <c r="U500" s="132"/>
      <c r="V500" s="132"/>
      <c r="W500" s="132"/>
      <c r="X500" s="132"/>
      <c r="Y500" s="132"/>
    </row>
    <row r="501" spans="1:25" ht="0.75" customHeight="1" x14ac:dyDescent="0.25"/>
    <row r="502" spans="1:25" x14ac:dyDescent="0.25">
      <c r="A502" s="132" t="s">
        <v>631</v>
      </c>
      <c r="B502" s="132"/>
      <c r="C502" s="132"/>
      <c r="D502" s="132"/>
      <c r="G502" s="133">
        <v>21660.720000000001</v>
      </c>
      <c r="H502" s="133"/>
      <c r="I502" s="71">
        <v>36228.28</v>
      </c>
      <c r="K502" s="71">
        <v>-14567.56</v>
      </c>
      <c r="M502" s="133">
        <v>32491.08</v>
      </c>
      <c r="N502" s="133"/>
      <c r="P502" s="71">
        <v>-3737.2</v>
      </c>
      <c r="R502" s="132" t="s">
        <v>632</v>
      </c>
      <c r="S502" s="132"/>
      <c r="T502" s="132"/>
      <c r="U502" s="132"/>
      <c r="V502" s="132"/>
      <c r="W502" s="132"/>
      <c r="X502" s="132"/>
      <c r="Y502" s="132"/>
    </row>
    <row r="503" spans="1:25" ht="0.75" customHeight="1" x14ac:dyDescent="0.25"/>
    <row r="504" spans="1:25" x14ac:dyDescent="0.25">
      <c r="A504" s="132" t="s">
        <v>633</v>
      </c>
      <c r="B504" s="132"/>
      <c r="C504" s="132"/>
      <c r="D504" s="132"/>
      <c r="G504" s="133">
        <v>0</v>
      </c>
      <c r="H504" s="133"/>
      <c r="I504" s="71">
        <v>11422.2</v>
      </c>
      <c r="K504" s="71">
        <v>-11422.2</v>
      </c>
      <c r="M504" s="133">
        <v>0</v>
      </c>
      <c r="N504" s="133"/>
      <c r="P504" s="71">
        <v>-11422.2</v>
      </c>
      <c r="R504" s="132" t="s">
        <v>634</v>
      </c>
      <c r="S504" s="132"/>
      <c r="T504" s="132"/>
      <c r="U504" s="132"/>
      <c r="V504" s="132"/>
      <c r="W504" s="132"/>
      <c r="X504" s="132"/>
      <c r="Y504" s="132"/>
    </row>
    <row r="505" spans="1:25" ht="0.75" customHeight="1" x14ac:dyDescent="0.25"/>
    <row r="506" spans="1:25" x14ac:dyDescent="0.25">
      <c r="A506" s="132" t="s">
        <v>635</v>
      </c>
      <c r="B506" s="132"/>
      <c r="C506" s="132"/>
      <c r="D506" s="132"/>
      <c r="G506" s="133">
        <v>0</v>
      </c>
      <c r="H506" s="133"/>
      <c r="I506" s="71">
        <v>6640.74</v>
      </c>
      <c r="K506" s="71">
        <v>-6640.74</v>
      </c>
      <c r="M506" s="133">
        <v>0</v>
      </c>
      <c r="N506" s="133"/>
      <c r="P506" s="71">
        <v>-6640.74</v>
      </c>
      <c r="R506" s="132" t="s">
        <v>636</v>
      </c>
      <c r="S506" s="132"/>
      <c r="T506" s="132"/>
      <c r="U506" s="132"/>
      <c r="V506" s="132"/>
      <c r="W506" s="132"/>
      <c r="X506" s="132"/>
      <c r="Y506" s="132"/>
    </row>
    <row r="507" spans="1:25" ht="0.75" customHeight="1" x14ac:dyDescent="0.25"/>
    <row r="508" spans="1:25" x14ac:dyDescent="0.25">
      <c r="A508" s="132" t="s">
        <v>637</v>
      </c>
      <c r="B508" s="132"/>
      <c r="C508" s="132"/>
      <c r="D508" s="132"/>
      <c r="G508" s="133">
        <v>5387.71</v>
      </c>
      <c r="H508" s="133"/>
      <c r="I508" s="71">
        <v>0</v>
      </c>
      <c r="K508" s="71">
        <v>5387.71</v>
      </c>
      <c r="M508" s="133">
        <v>8081.5649999999996</v>
      </c>
      <c r="N508" s="133"/>
      <c r="P508" s="71">
        <v>8081.5649999999996</v>
      </c>
      <c r="R508" s="132" t="s">
        <v>638</v>
      </c>
      <c r="S508" s="132"/>
      <c r="T508" s="132"/>
      <c r="U508" s="132"/>
      <c r="V508" s="132"/>
      <c r="W508" s="132"/>
      <c r="X508" s="132"/>
      <c r="Y508" s="132"/>
    </row>
    <row r="509" spans="1:25" ht="0.75" customHeight="1" x14ac:dyDescent="0.25"/>
    <row r="510" spans="1:25" x14ac:dyDescent="0.25">
      <c r="A510" s="132" t="s">
        <v>639</v>
      </c>
      <c r="B510" s="132"/>
      <c r="C510" s="132"/>
      <c r="D510" s="132"/>
      <c r="G510" s="133">
        <v>3070.58</v>
      </c>
      <c r="H510" s="133"/>
      <c r="I510" s="71">
        <v>14793.78</v>
      </c>
      <c r="K510" s="71">
        <v>-11723.2</v>
      </c>
      <c r="M510" s="133">
        <v>4605.87</v>
      </c>
      <c r="N510" s="133"/>
      <c r="P510" s="71">
        <v>-10187.91</v>
      </c>
      <c r="R510" s="132" t="s">
        <v>640</v>
      </c>
      <c r="S510" s="132"/>
      <c r="T510" s="132"/>
      <c r="U510" s="132"/>
      <c r="V510" s="132"/>
      <c r="W510" s="132"/>
      <c r="X510" s="132"/>
      <c r="Y510" s="132"/>
    </row>
    <row r="511" spans="1:25" ht="0.75" customHeight="1" x14ac:dyDescent="0.25"/>
    <row r="512" spans="1:25" x14ac:dyDescent="0.25">
      <c r="A512" s="132" t="s">
        <v>641</v>
      </c>
      <c r="B512" s="132"/>
      <c r="C512" s="132"/>
      <c r="D512" s="132"/>
      <c r="G512" s="133">
        <v>4259.8599999999997</v>
      </c>
      <c r="H512" s="133"/>
      <c r="I512" s="71">
        <v>6640.74</v>
      </c>
      <c r="K512" s="71">
        <v>-2380.88</v>
      </c>
      <c r="M512" s="133">
        <v>6389.79</v>
      </c>
      <c r="N512" s="133"/>
      <c r="P512" s="71">
        <v>-250.95</v>
      </c>
      <c r="R512" s="132" t="s">
        <v>642</v>
      </c>
      <c r="S512" s="132"/>
      <c r="T512" s="132"/>
      <c r="U512" s="132"/>
      <c r="V512" s="132"/>
      <c r="W512" s="132"/>
      <c r="X512" s="132"/>
      <c r="Y512" s="132"/>
    </row>
    <row r="513" spans="1:25" ht="0.75" customHeight="1" x14ac:dyDescent="0.25"/>
    <row r="514" spans="1:25" x14ac:dyDescent="0.25">
      <c r="A514" s="132" t="s">
        <v>643</v>
      </c>
      <c r="B514" s="132"/>
      <c r="C514" s="132"/>
      <c r="D514" s="132"/>
      <c r="G514" s="133">
        <v>366</v>
      </c>
      <c r="H514" s="133"/>
      <c r="I514" s="71">
        <v>11422.2</v>
      </c>
      <c r="K514" s="71">
        <v>-11056.2</v>
      </c>
      <c r="M514" s="133">
        <v>549</v>
      </c>
      <c r="N514" s="133"/>
      <c r="P514" s="71">
        <v>-10873.2</v>
      </c>
      <c r="R514" s="132" t="s">
        <v>644</v>
      </c>
      <c r="S514" s="132"/>
      <c r="T514" s="132"/>
      <c r="U514" s="132"/>
      <c r="V514" s="132"/>
      <c r="W514" s="132"/>
      <c r="X514" s="132"/>
      <c r="Y514" s="132"/>
    </row>
    <row r="515" spans="1:25" x14ac:dyDescent="0.25">
      <c r="A515" s="132" t="s">
        <v>645</v>
      </c>
      <c r="B515" s="132"/>
      <c r="C515" s="132"/>
      <c r="D515" s="132"/>
      <c r="G515" s="133">
        <v>0</v>
      </c>
      <c r="H515" s="133"/>
      <c r="I515" s="71">
        <v>6743.16</v>
      </c>
      <c r="K515" s="71">
        <v>-6743.16</v>
      </c>
      <c r="M515" s="133">
        <v>0</v>
      </c>
      <c r="N515" s="133"/>
      <c r="P515" s="71">
        <v>-6743.16</v>
      </c>
      <c r="R515" s="132" t="s">
        <v>646</v>
      </c>
      <c r="S515" s="132"/>
      <c r="T515" s="132"/>
      <c r="U515" s="132"/>
      <c r="V515" s="132"/>
      <c r="W515" s="132"/>
      <c r="X515" s="132"/>
      <c r="Y515" s="132"/>
    </row>
    <row r="516" spans="1:25" ht="0.75" customHeight="1" x14ac:dyDescent="0.25"/>
    <row r="517" spans="1:25" x14ac:dyDescent="0.25">
      <c r="A517" s="132" t="s">
        <v>647</v>
      </c>
      <c r="B517" s="132"/>
      <c r="C517" s="132"/>
      <c r="D517" s="132"/>
      <c r="G517" s="133">
        <v>0</v>
      </c>
      <c r="H517" s="133"/>
      <c r="I517" s="71">
        <v>6743.16</v>
      </c>
      <c r="K517" s="71">
        <v>-6743.16</v>
      </c>
      <c r="M517" s="133">
        <v>0</v>
      </c>
      <c r="N517" s="133"/>
      <c r="P517" s="71">
        <v>-6743.16</v>
      </c>
      <c r="R517" s="132" t="s">
        <v>648</v>
      </c>
      <c r="S517" s="132"/>
      <c r="T517" s="132"/>
      <c r="U517" s="132"/>
      <c r="V517" s="132"/>
      <c r="W517" s="132"/>
      <c r="X517" s="132"/>
      <c r="Y517" s="132"/>
    </row>
    <row r="518" spans="1:25" ht="0.75" customHeight="1" x14ac:dyDescent="0.25"/>
    <row r="519" spans="1:25" x14ac:dyDescent="0.25">
      <c r="A519" s="132" t="s">
        <v>649</v>
      </c>
      <c r="B519" s="132"/>
      <c r="C519" s="132"/>
      <c r="D519" s="132"/>
      <c r="G519" s="133">
        <v>0</v>
      </c>
      <c r="H519" s="133"/>
      <c r="I519" s="71">
        <v>6743.16</v>
      </c>
      <c r="K519" s="71">
        <v>-6743.16</v>
      </c>
      <c r="M519" s="133">
        <v>0</v>
      </c>
      <c r="N519" s="133"/>
      <c r="P519" s="71">
        <v>-6743.16</v>
      </c>
      <c r="R519" s="132" t="s">
        <v>650</v>
      </c>
      <c r="S519" s="132"/>
      <c r="T519" s="132"/>
      <c r="U519" s="132"/>
      <c r="V519" s="132"/>
      <c r="W519" s="132"/>
      <c r="X519" s="132"/>
      <c r="Y519" s="132"/>
    </row>
    <row r="520" spans="1:25" ht="0.75" customHeight="1" x14ac:dyDescent="0.25"/>
    <row r="521" spans="1:25" x14ac:dyDescent="0.25">
      <c r="A521" s="132" t="s">
        <v>651</v>
      </c>
      <c r="B521" s="132"/>
      <c r="C521" s="132"/>
      <c r="D521" s="132"/>
      <c r="G521" s="133">
        <v>0</v>
      </c>
      <c r="H521" s="133"/>
      <c r="I521" s="71">
        <v>11422.2</v>
      </c>
      <c r="K521" s="71">
        <v>-11422.2</v>
      </c>
      <c r="M521" s="133">
        <v>0</v>
      </c>
      <c r="N521" s="133"/>
      <c r="P521" s="71">
        <v>-11422.2</v>
      </c>
      <c r="R521" s="132" t="s">
        <v>652</v>
      </c>
      <c r="S521" s="132"/>
      <c r="T521" s="132"/>
      <c r="U521" s="132"/>
      <c r="V521" s="132"/>
      <c r="W521" s="132"/>
      <c r="X521" s="132"/>
      <c r="Y521" s="132"/>
    </row>
    <row r="522" spans="1:25" ht="0.75" customHeight="1" x14ac:dyDescent="0.25"/>
    <row r="523" spans="1:25" x14ac:dyDescent="0.25">
      <c r="A523" s="132" t="s">
        <v>653</v>
      </c>
      <c r="B523" s="132"/>
      <c r="C523" s="132"/>
      <c r="D523" s="132"/>
      <c r="G523" s="133">
        <v>47934.59</v>
      </c>
      <c r="H523" s="133"/>
      <c r="I523" s="71">
        <v>68738</v>
      </c>
      <c r="K523" s="71">
        <v>-20803.41</v>
      </c>
      <c r="M523" s="133">
        <v>71901.884999999995</v>
      </c>
      <c r="N523" s="133"/>
      <c r="P523" s="71">
        <v>3163.8850000000002</v>
      </c>
      <c r="R523" s="132" t="s">
        <v>654</v>
      </c>
      <c r="S523" s="132"/>
      <c r="T523" s="132"/>
      <c r="U523" s="132"/>
      <c r="V523" s="132"/>
      <c r="W523" s="132"/>
      <c r="X523" s="132"/>
      <c r="Y523" s="132"/>
    </row>
    <row r="524" spans="1:25" ht="0.75" customHeight="1" x14ac:dyDescent="0.25"/>
    <row r="525" spans="1:25" x14ac:dyDescent="0.25">
      <c r="A525" s="132" t="s">
        <v>655</v>
      </c>
      <c r="B525" s="132"/>
      <c r="C525" s="132"/>
      <c r="D525" s="132"/>
      <c r="G525" s="133">
        <v>49184.61</v>
      </c>
      <c r="H525" s="133"/>
      <c r="I525" s="71">
        <v>0</v>
      </c>
      <c r="K525" s="71">
        <v>49184.61</v>
      </c>
      <c r="M525" s="133">
        <v>73776.914999999994</v>
      </c>
      <c r="N525" s="133"/>
      <c r="P525" s="71">
        <v>73776.914999999994</v>
      </c>
      <c r="R525" s="132" t="s">
        <v>656</v>
      </c>
      <c r="S525" s="132"/>
      <c r="T525" s="132"/>
      <c r="U525" s="132"/>
      <c r="V525" s="132"/>
      <c r="W525" s="132"/>
      <c r="X525" s="132"/>
      <c r="Y525" s="132"/>
    </row>
    <row r="526" spans="1:25" ht="0.75" customHeight="1" x14ac:dyDescent="0.25"/>
    <row r="527" spans="1:25" x14ac:dyDescent="0.25">
      <c r="A527" s="132" t="s">
        <v>657</v>
      </c>
      <c r="B527" s="132"/>
      <c r="C527" s="132"/>
      <c r="D527" s="132"/>
      <c r="G527" s="133">
        <v>41601.64</v>
      </c>
      <c r="H527" s="133"/>
      <c r="I527" s="71">
        <v>155116.14000000001</v>
      </c>
      <c r="K527" s="71">
        <v>-113514.5</v>
      </c>
      <c r="M527" s="133">
        <v>62402.46</v>
      </c>
      <c r="N527" s="133"/>
      <c r="P527" s="71">
        <v>-92713.68</v>
      </c>
      <c r="R527" s="132" t="s">
        <v>658</v>
      </c>
      <c r="S527" s="132"/>
      <c r="T527" s="132"/>
      <c r="U527" s="132"/>
      <c r="V527" s="132"/>
      <c r="W527" s="132"/>
      <c r="X527" s="132"/>
      <c r="Y527" s="132"/>
    </row>
    <row r="528" spans="1:25" ht="0.75" customHeight="1" x14ac:dyDescent="0.25"/>
    <row r="529" spans="1:25" x14ac:dyDescent="0.25">
      <c r="A529" s="132" t="s">
        <v>659</v>
      </c>
      <c r="B529" s="132"/>
      <c r="C529" s="132"/>
      <c r="D529" s="132"/>
      <c r="G529" s="133">
        <v>255.58</v>
      </c>
      <c r="H529" s="133"/>
      <c r="I529" s="71">
        <v>0</v>
      </c>
      <c r="K529" s="71">
        <v>255.58</v>
      </c>
      <c r="M529" s="133">
        <v>383.37</v>
      </c>
      <c r="N529" s="133"/>
      <c r="P529" s="71">
        <v>383.37</v>
      </c>
      <c r="R529" s="132" t="s">
        <v>660</v>
      </c>
      <c r="S529" s="132"/>
      <c r="T529" s="132"/>
      <c r="U529" s="132"/>
      <c r="V529" s="132"/>
      <c r="W529" s="132"/>
      <c r="X529" s="132"/>
      <c r="Y529" s="132"/>
    </row>
    <row r="530" spans="1:25" ht="0.75" customHeight="1" x14ac:dyDescent="0.25"/>
    <row r="531" spans="1:25" x14ac:dyDescent="0.25">
      <c r="A531" s="132" t="s">
        <v>661</v>
      </c>
      <c r="B531" s="132"/>
      <c r="C531" s="132"/>
      <c r="D531" s="132"/>
      <c r="G531" s="133">
        <v>179.17</v>
      </c>
      <c r="H531" s="133"/>
      <c r="I531" s="71">
        <v>0</v>
      </c>
      <c r="K531" s="71">
        <v>179.17</v>
      </c>
      <c r="M531" s="133">
        <v>268.755</v>
      </c>
      <c r="N531" s="133"/>
      <c r="P531" s="71">
        <v>268.755</v>
      </c>
      <c r="R531" s="132" t="s">
        <v>662</v>
      </c>
      <c r="S531" s="132"/>
      <c r="T531" s="132"/>
      <c r="U531" s="132"/>
      <c r="V531" s="132"/>
      <c r="W531" s="132"/>
      <c r="X531" s="132"/>
      <c r="Y531" s="132"/>
    </row>
    <row r="532" spans="1:25" ht="0.75" customHeight="1" x14ac:dyDescent="0.25"/>
    <row r="533" spans="1:25" x14ac:dyDescent="0.25">
      <c r="A533" s="132" t="s">
        <v>663</v>
      </c>
      <c r="B533" s="132"/>
      <c r="C533" s="132"/>
      <c r="D533" s="132"/>
      <c r="G533" s="133">
        <v>1274.45</v>
      </c>
      <c r="H533" s="133"/>
      <c r="I533" s="71">
        <v>0</v>
      </c>
      <c r="K533" s="71">
        <v>1274.45</v>
      </c>
      <c r="M533" s="133">
        <v>1911.675</v>
      </c>
      <c r="N533" s="133"/>
      <c r="P533" s="71">
        <v>1911.675</v>
      </c>
      <c r="R533" s="132" t="s">
        <v>664</v>
      </c>
      <c r="S533" s="132"/>
      <c r="T533" s="132"/>
      <c r="U533" s="132"/>
      <c r="V533" s="132"/>
      <c r="W533" s="132"/>
      <c r="X533" s="132"/>
      <c r="Y533" s="132"/>
    </row>
    <row r="534" spans="1:25" ht="0.75" customHeight="1" x14ac:dyDescent="0.25"/>
    <row r="535" spans="1:25" x14ac:dyDescent="0.25">
      <c r="A535" s="132" t="s">
        <v>665</v>
      </c>
      <c r="B535" s="132"/>
      <c r="C535" s="132"/>
      <c r="D535" s="132"/>
      <c r="G535" s="133">
        <v>1176.22</v>
      </c>
      <c r="H535" s="133"/>
      <c r="I535" s="71">
        <v>0</v>
      </c>
      <c r="K535" s="71">
        <v>1176.22</v>
      </c>
      <c r="M535" s="133">
        <v>1764.33</v>
      </c>
      <c r="N535" s="133"/>
      <c r="P535" s="71">
        <v>1764.33</v>
      </c>
      <c r="R535" s="132" t="s">
        <v>666</v>
      </c>
      <c r="S535" s="132"/>
      <c r="T535" s="132"/>
      <c r="U535" s="132"/>
      <c r="V535" s="132"/>
      <c r="W535" s="132"/>
      <c r="X535" s="132"/>
      <c r="Y535" s="132"/>
    </row>
    <row r="536" spans="1:25" ht="0.75" customHeight="1" x14ac:dyDescent="0.25"/>
    <row r="537" spans="1:25" x14ac:dyDescent="0.25">
      <c r="A537" s="132" t="s">
        <v>667</v>
      </c>
      <c r="B537" s="132"/>
      <c r="C537" s="132"/>
      <c r="D537" s="132"/>
      <c r="G537" s="133">
        <v>209.18</v>
      </c>
      <c r="H537" s="133"/>
      <c r="I537" s="71">
        <v>0</v>
      </c>
      <c r="K537" s="71">
        <v>209.18</v>
      </c>
      <c r="M537" s="133">
        <v>313.77</v>
      </c>
      <c r="N537" s="133"/>
      <c r="P537" s="71">
        <v>313.77</v>
      </c>
      <c r="R537" s="132" t="s">
        <v>668</v>
      </c>
      <c r="S537" s="132"/>
      <c r="T537" s="132"/>
      <c r="U537" s="132"/>
      <c r="V537" s="132"/>
      <c r="W537" s="132"/>
      <c r="X537" s="132"/>
      <c r="Y537" s="132"/>
    </row>
    <row r="538" spans="1:25" ht="0.75" customHeight="1" x14ac:dyDescent="0.25"/>
    <row r="539" spans="1:25" x14ac:dyDescent="0.25">
      <c r="A539" s="132" t="s">
        <v>669</v>
      </c>
      <c r="B539" s="132"/>
      <c r="C539" s="132"/>
      <c r="D539" s="132"/>
      <c r="G539" s="133">
        <v>187.2</v>
      </c>
      <c r="H539" s="133"/>
      <c r="I539" s="71">
        <v>0</v>
      </c>
      <c r="K539" s="71">
        <v>187.2</v>
      </c>
      <c r="M539" s="133">
        <v>280.8</v>
      </c>
      <c r="N539" s="133"/>
      <c r="P539" s="71">
        <v>280.8</v>
      </c>
      <c r="R539" s="132" t="s">
        <v>670</v>
      </c>
      <c r="S539" s="132"/>
      <c r="T539" s="132"/>
      <c r="U539" s="132"/>
      <c r="V539" s="132"/>
      <c r="W539" s="132"/>
      <c r="X539" s="132"/>
      <c r="Y539" s="132"/>
    </row>
    <row r="540" spans="1:25" ht="0.75" customHeight="1" x14ac:dyDescent="0.25"/>
    <row r="541" spans="1:25" x14ac:dyDescent="0.25">
      <c r="A541" s="132" t="s">
        <v>671</v>
      </c>
      <c r="B541" s="132"/>
      <c r="C541" s="132"/>
      <c r="D541" s="132"/>
      <c r="G541" s="133">
        <v>116.34</v>
      </c>
      <c r="H541" s="133"/>
      <c r="I541" s="71">
        <v>0</v>
      </c>
      <c r="K541" s="71">
        <v>116.34</v>
      </c>
      <c r="M541" s="133">
        <v>174.51</v>
      </c>
      <c r="N541" s="133"/>
      <c r="P541" s="71">
        <v>174.51</v>
      </c>
      <c r="R541" s="132" t="s">
        <v>672</v>
      </c>
      <c r="S541" s="132"/>
      <c r="T541" s="132"/>
      <c r="U541" s="132"/>
      <c r="V541" s="132"/>
      <c r="W541" s="132"/>
      <c r="X541" s="132"/>
      <c r="Y541" s="132"/>
    </row>
    <row r="542" spans="1:25" ht="0.75" customHeight="1" x14ac:dyDescent="0.25"/>
    <row r="543" spans="1:25" x14ac:dyDescent="0.25">
      <c r="A543" s="132" t="s">
        <v>673</v>
      </c>
      <c r="B543" s="132"/>
      <c r="C543" s="132"/>
      <c r="D543" s="132"/>
      <c r="G543" s="133">
        <v>388.15</v>
      </c>
      <c r="H543" s="133"/>
      <c r="I543" s="71">
        <v>0</v>
      </c>
      <c r="K543" s="71">
        <v>388.15</v>
      </c>
      <c r="M543" s="133">
        <v>582.22500000000002</v>
      </c>
      <c r="N543" s="133"/>
      <c r="P543" s="71">
        <v>582.22500000000002</v>
      </c>
      <c r="R543" s="132" t="s">
        <v>674</v>
      </c>
      <c r="S543" s="132"/>
      <c r="T543" s="132"/>
      <c r="U543" s="132"/>
      <c r="V543" s="132"/>
      <c r="W543" s="132"/>
      <c r="X543" s="132"/>
      <c r="Y543" s="132"/>
    </row>
    <row r="544" spans="1:25" ht="0.75" customHeight="1" x14ac:dyDescent="0.25"/>
    <row r="545" spans="1:25" x14ac:dyDescent="0.25">
      <c r="A545" s="132" t="s">
        <v>675</v>
      </c>
      <c r="B545" s="132"/>
      <c r="C545" s="132"/>
      <c r="D545" s="132"/>
      <c r="G545" s="133">
        <v>7.74</v>
      </c>
      <c r="H545" s="133"/>
      <c r="I545" s="71">
        <v>0</v>
      </c>
      <c r="K545" s="71">
        <v>7.74</v>
      </c>
      <c r="M545" s="133">
        <v>11.61</v>
      </c>
      <c r="N545" s="133"/>
      <c r="P545" s="71">
        <v>11.61</v>
      </c>
      <c r="R545" s="132" t="s">
        <v>676</v>
      </c>
      <c r="S545" s="132"/>
      <c r="T545" s="132"/>
      <c r="U545" s="132"/>
      <c r="V545" s="132"/>
      <c r="W545" s="132"/>
      <c r="X545" s="132"/>
      <c r="Y545" s="132"/>
    </row>
    <row r="546" spans="1:25" ht="0.75" customHeight="1" x14ac:dyDescent="0.25"/>
    <row r="547" spans="1:25" x14ac:dyDescent="0.25">
      <c r="A547" s="132" t="s">
        <v>677</v>
      </c>
      <c r="B547" s="132"/>
      <c r="C547" s="132"/>
      <c r="D547" s="132"/>
      <c r="G547" s="133">
        <v>799.5</v>
      </c>
      <c r="H547" s="133"/>
      <c r="I547" s="71">
        <v>0</v>
      </c>
      <c r="K547" s="71">
        <v>799.5</v>
      </c>
      <c r="M547" s="133">
        <v>1199.25</v>
      </c>
      <c r="N547" s="133"/>
      <c r="P547" s="71">
        <v>1199.25</v>
      </c>
      <c r="R547" s="132" t="s">
        <v>678</v>
      </c>
      <c r="S547" s="132"/>
      <c r="T547" s="132"/>
      <c r="U547" s="132"/>
      <c r="V547" s="132"/>
      <c r="W547" s="132"/>
      <c r="X547" s="132"/>
      <c r="Y547" s="132"/>
    </row>
    <row r="548" spans="1:25" ht="0.75" customHeight="1" x14ac:dyDescent="0.25"/>
    <row r="549" spans="1:25" x14ac:dyDescent="0.25">
      <c r="A549" s="132" t="s">
        <v>679</v>
      </c>
      <c r="B549" s="132"/>
      <c r="C549" s="132"/>
      <c r="D549" s="132"/>
      <c r="G549" s="133">
        <v>7.74</v>
      </c>
      <c r="H549" s="133"/>
      <c r="I549" s="71">
        <v>0</v>
      </c>
      <c r="K549" s="71">
        <v>7.74</v>
      </c>
      <c r="M549" s="133">
        <v>11.61</v>
      </c>
      <c r="N549" s="133"/>
      <c r="P549" s="71">
        <v>11.61</v>
      </c>
      <c r="R549" s="132" t="s">
        <v>680</v>
      </c>
      <c r="S549" s="132"/>
      <c r="T549" s="132"/>
      <c r="U549" s="132"/>
      <c r="V549" s="132"/>
      <c r="W549" s="132"/>
      <c r="X549" s="132"/>
      <c r="Y549" s="132"/>
    </row>
    <row r="550" spans="1:25" ht="0.75" customHeight="1" x14ac:dyDescent="0.25"/>
    <row r="551" spans="1:25" x14ac:dyDescent="0.25">
      <c r="A551" s="132" t="s">
        <v>681</v>
      </c>
      <c r="B551" s="132"/>
      <c r="C551" s="132"/>
      <c r="D551" s="132"/>
      <c r="G551" s="133">
        <v>379.8</v>
      </c>
      <c r="H551" s="133"/>
      <c r="I551" s="71">
        <v>0</v>
      </c>
      <c r="K551" s="71">
        <v>379.8</v>
      </c>
      <c r="M551" s="133">
        <v>569.70000000000005</v>
      </c>
      <c r="N551" s="133"/>
      <c r="P551" s="71">
        <v>569.70000000000005</v>
      </c>
      <c r="R551" s="132" t="s">
        <v>682</v>
      </c>
      <c r="S551" s="132"/>
      <c r="T551" s="132"/>
      <c r="U551" s="132"/>
      <c r="V551" s="132"/>
      <c r="W551" s="132"/>
      <c r="X551" s="132"/>
      <c r="Y551" s="132"/>
    </row>
    <row r="552" spans="1:25" ht="0.75" customHeight="1" x14ac:dyDescent="0.25"/>
    <row r="553" spans="1:25" x14ac:dyDescent="0.25">
      <c r="A553" s="132" t="s">
        <v>683</v>
      </c>
      <c r="B553" s="132"/>
      <c r="C553" s="132"/>
      <c r="D553" s="132"/>
      <c r="G553" s="133">
        <v>155.02000000000001</v>
      </c>
      <c r="H553" s="133"/>
      <c r="I553" s="71">
        <v>0</v>
      </c>
      <c r="K553" s="71">
        <v>155.02000000000001</v>
      </c>
      <c r="M553" s="133">
        <v>232.53</v>
      </c>
      <c r="N553" s="133"/>
      <c r="P553" s="71">
        <v>232.53</v>
      </c>
      <c r="R553" s="132" t="s">
        <v>684</v>
      </c>
      <c r="S553" s="132"/>
      <c r="T553" s="132"/>
      <c r="U553" s="132"/>
      <c r="V553" s="132"/>
      <c r="W553" s="132"/>
      <c r="X553" s="132"/>
      <c r="Y553" s="132"/>
    </row>
    <row r="554" spans="1:25" ht="0.75" customHeight="1" x14ac:dyDescent="0.25"/>
    <row r="555" spans="1:25" x14ac:dyDescent="0.25">
      <c r="A555" s="132" t="s">
        <v>685</v>
      </c>
      <c r="B555" s="132"/>
      <c r="C555" s="132"/>
      <c r="D555" s="132"/>
      <c r="G555" s="133">
        <v>25541.98</v>
      </c>
      <c r="H555" s="133"/>
      <c r="I555" s="71">
        <v>0</v>
      </c>
      <c r="K555" s="71">
        <v>25541.98</v>
      </c>
      <c r="M555" s="133">
        <v>38312.97</v>
      </c>
      <c r="N555" s="133"/>
      <c r="P555" s="71">
        <v>38312.97</v>
      </c>
      <c r="R555" s="132" t="s">
        <v>686</v>
      </c>
      <c r="S555" s="132"/>
      <c r="T555" s="132"/>
      <c r="U555" s="132"/>
      <c r="V555" s="132"/>
      <c r="W555" s="132"/>
      <c r="X555" s="132"/>
      <c r="Y555" s="132"/>
    </row>
    <row r="556" spans="1:25" ht="0.75" customHeight="1" x14ac:dyDescent="0.25"/>
    <row r="557" spans="1:25" x14ac:dyDescent="0.25">
      <c r="A557" s="132" t="s">
        <v>687</v>
      </c>
      <c r="B557" s="132"/>
      <c r="C557" s="132"/>
      <c r="D557" s="132"/>
      <c r="G557" s="133">
        <v>14078.87</v>
      </c>
      <c r="H557" s="133"/>
      <c r="I557" s="71">
        <v>0</v>
      </c>
      <c r="K557" s="71">
        <v>14078.87</v>
      </c>
      <c r="M557" s="133">
        <v>21118.305</v>
      </c>
      <c r="N557" s="133"/>
      <c r="P557" s="71">
        <v>21118.305</v>
      </c>
      <c r="R557" s="132" t="s">
        <v>688</v>
      </c>
      <c r="S557" s="132"/>
      <c r="T557" s="132"/>
      <c r="U557" s="132"/>
      <c r="V557" s="132"/>
      <c r="W557" s="132"/>
      <c r="X557" s="132"/>
      <c r="Y557" s="132"/>
    </row>
    <row r="558" spans="1:25" ht="0.75" customHeight="1" x14ac:dyDescent="0.25"/>
    <row r="559" spans="1:25" x14ac:dyDescent="0.25">
      <c r="A559" s="132" t="s">
        <v>689</v>
      </c>
      <c r="B559" s="132"/>
      <c r="C559" s="132"/>
      <c r="D559" s="132"/>
      <c r="G559" s="133">
        <v>99459.59</v>
      </c>
      <c r="H559" s="133"/>
      <c r="I559" s="71">
        <v>360973.32</v>
      </c>
      <c r="K559" s="71">
        <v>-261513.73</v>
      </c>
      <c r="M559" s="133">
        <v>149189.38500000001</v>
      </c>
      <c r="N559" s="133"/>
      <c r="P559" s="71">
        <v>-211783.935</v>
      </c>
      <c r="R559" s="132" t="s">
        <v>690</v>
      </c>
      <c r="S559" s="132"/>
      <c r="T559" s="132"/>
      <c r="U559" s="132"/>
      <c r="V559" s="132"/>
      <c r="W559" s="132"/>
      <c r="X559" s="132"/>
      <c r="Y559" s="132"/>
    </row>
    <row r="560" spans="1:25" ht="0.75" customHeight="1" x14ac:dyDescent="0.25"/>
    <row r="561" spans="1:25" x14ac:dyDescent="0.25">
      <c r="A561" s="132" t="s">
        <v>691</v>
      </c>
      <c r="B561" s="132"/>
      <c r="C561" s="132"/>
      <c r="D561" s="132"/>
      <c r="G561" s="133">
        <v>937.47</v>
      </c>
      <c r="H561" s="133"/>
      <c r="I561" s="71">
        <v>1502.89</v>
      </c>
      <c r="K561" s="71">
        <v>-565.41999999999996</v>
      </c>
      <c r="M561" s="133">
        <v>1406.2049999999999</v>
      </c>
      <c r="N561" s="133"/>
      <c r="P561" s="71">
        <v>-96.685000000000002</v>
      </c>
      <c r="R561" s="132" t="s">
        <v>692</v>
      </c>
      <c r="S561" s="132"/>
      <c r="T561" s="132"/>
      <c r="U561" s="132"/>
      <c r="V561" s="132"/>
      <c r="W561" s="132"/>
      <c r="X561" s="132"/>
      <c r="Y561" s="132"/>
    </row>
    <row r="562" spans="1:25" ht="0.75" customHeight="1" x14ac:dyDescent="0.25"/>
    <row r="563" spans="1:25" x14ac:dyDescent="0.25">
      <c r="A563" s="132" t="s">
        <v>693</v>
      </c>
      <c r="B563" s="132"/>
      <c r="C563" s="132"/>
      <c r="D563" s="132"/>
      <c r="G563" s="133">
        <v>711.79</v>
      </c>
      <c r="H563" s="133"/>
      <c r="I563" s="71">
        <v>2225.6999999999998</v>
      </c>
      <c r="K563" s="71">
        <v>-1513.91</v>
      </c>
      <c r="M563" s="133">
        <v>1067.6849999999999</v>
      </c>
      <c r="N563" s="133"/>
      <c r="P563" s="71">
        <v>-1158.0150000000001</v>
      </c>
      <c r="R563" s="132" t="s">
        <v>694</v>
      </c>
      <c r="S563" s="132"/>
      <c r="T563" s="132"/>
      <c r="U563" s="132"/>
      <c r="V563" s="132"/>
      <c r="W563" s="132"/>
      <c r="X563" s="132"/>
      <c r="Y563" s="132"/>
    </row>
    <row r="564" spans="1:25" ht="0.75" customHeight="1" x14ac:dyDescent="0.25"/>
    <row r="565" spans="1:25" x14ac:dyDescent="0.25">
      <c r="A565" s="132" t="s">
        <v>695</v>
      </c>
      <c r="B565" s="132"/>
      <c r="C565" s="132"/>
      <c r="D565" s="132"/>
      <c r="G565" s="133">
        <v>672.39</v>
      </c>
      <c r="H565" s="133"/>
      <c r="I565" s="71">
        <v>2225.6999999999998</v>
      </c>
      <c r="K565" s="71">
        <v>-1553.31</v>
      </c>
      <c r="M565" s="133">
        <v>1008.585</v>
      </c>
      <c r="N565" s="133"/>
      <c r="P565" s="71">
        <v>-1217.115</v>
      </c>
      <c r="R565" s="132" t="s">
        <v>696</v>
      </c>
      <c r="S565" s="132"/>
      <c r="T565" s="132"/>
      <c r="U565" s="132"/>
      <c r="V565" s="132"/>
      <c r="W565" s="132"/>
      <c r="X565" s="132"/>
      <c r="Y565" s="132"/>
    </row>
    <row r="566" spans="1:25" ht="0.75" customHeight="1" x14ac:dyDescent="0.25"/>
    <row r="567" spans="1:25" x14ac:dyDescent="0.25">
      <c r="A567" s="132" t="s">
        <v>697</v>
      </c>
      <c r="B567" s="132"/>
      <c r="C567" s="132"/>
      <c r="D567" s="132"/>
      <c r="G567" s="133">
        <v>752.25</v>
      </c>
      <c r="H567" s="133"/>
      <c r="I567" s="71">
        <v>2225.6999999999998</v>
      </c>
      <c r="K567" s="71">
        <v>-1473.45</v>
      </c>
      <c r="M567" s="133">
        <v>1128.375</v>
      </c>
      <c r="N567" s="133"/>
      <c r="P567" s="71">
        <v>-1097.325</v>
      </c>
      <c r="R567" s="132" t="s">
        <v>698</v>
      </c>
      <c r="S567" s="132"/>
      <c r="T567" s="132"/>
      <c r="U567" s="132"/>
      <c r="V567" s="132"/>
      <c r="W567" s="132"/>
      <c r="X567" s="132"/>
      <c r="Y567" s="132"/>
    </row>
    <row r="568" spans="1:25" ht="0.75" customHeight="1" x14ac:dyDescent="0.25"/>
    <row r="569" spans="1:25" x14ac:dyDescent="0.25">
      <c r="A569" s="132" t="s">
        <v>699</v>
      </c>
      <c r="B569" s="132"/>
      <c r="C569" s="132"/>
      <c r="D569" s="132"/>
      <c r="G569" s="133">
        <v>387.25</v>
      </c>
      <c r="H569" s="133"/>
      <c r="I569" s="71">
        <v>0</v>
      </c>
      <c r="K569" s="71">
        <v>387.25</v>
      </c>
      <c r="M569" s="133">
        <v>580.875</v>
      </c>
      <c r="N569" s="133"/>
      <c r="P569" s="71">
        <v>580.875</v>
      </c>
      <c r="R569" s="132" t="s">
        <v>700</v>
      </c>
      <c r="S569" s="132"/>
      <c r="T569" s="132"/>
      <c r="U569" s="132"/>
      <c r="V569" s="132"/>
      <c r="W569" s="132"/>
      <c r="X569" s="132"/>
      <c r="Y569" s="132"/>
    </row>
    <row r="570" spans="1:25" ht="0.75" customHeight="1" x14ac:dyDescent="0.25"/>
    <row r="571" spans="1:25" x14ac:dyDescent="0.25">
      <c r="A571" s="132" t="s">
        <v>701</v>
      </c>
      <c r="B571" s="132"/>
      <c r="C571" s="132"/>
      <c r="D571" s="132"/>
      <c r="G571" s="133">
        <v>20457.439999999999</v>
      </c>
      <c r="H571" s="133"/>
      <c r="I571" s="71">
        <v>0</v>
      </c>
      <c r="K571" s="71">
        <v>20457.439999999999</v>
      </c>
      <c r="M571" s="133">
        <v>30686.16</v>
      </c>
      <c r="N571" s="133"/>
      <c r="P571" s="71">
        <v>30686.16</v>
      </c>
      <c r="R571" s="132" t="s">
        <v>702</v>
      </c>
      <c r="S571" s="132"/>
      <c r="T571" s="132"/>
      <c r="U571" s="132"/>
      <c r="V571" s="132"/>
      <c r="W571" s="132"/>
      <c r="X571" s="132"/>
      <c r="Y571" s="132"/>
    </row>
    <row r="572" spans="1:25" ht="0.75" customHeight="1" x14ac:dyDescent="0.25"/>
    <row r="573" spans="1:25" x14ac:dyDescent="0.25">
      <c r="A573" s="132" t="s">
        <v>703</v>
      </c>
      <c r="B573" s="132"/>
      <c r="C573" s="132"/>
      <c r="D573" s="132"/>
      <c r="G573" s="133">
        <v>683.16</v>
      </c>
      <c r="H573" s="133"/>
      <c r="I573" s="71">
        <v>0</v>
      </c>
      <c r="K573" s="71">
        <v>683.16</v>
      </c>
      <c r="M573" s="133">
        <v>1024.74</v>
      </c>
      <c r="N573" s="133"/>
      <c r="P573" s="71">
        <v>1024.74</v>
      </c>
      <c r="R573" s="132" t="s">
        <v>704</v>
      </c>
      <c r="S573" s="132"/>
      <c r="T573" s="132"/>
      <c r="U573" s="132"/>
      <c r="V573" s="132"/>
      <c r="W573" s="132"/>
      <c r="X573" s="132"/>
      <c r="Y573" s="132"/>
    </row>
    <row r="574" spans="1:25" ht="0.75" customHeight="1" x14ac:dyDescent="0.25"/>
    <row r="575" spans="1:25" x14ac:dyDescent="0.25">
      <c r="A575" s="132" t="s">
        <v>705</v>
      </c>
      <c r="B575" s="132"/>
      <c r="C575" s="132"/>
      <c r="D575" s="132"/>
      <c r="G575" s="133">
        <v>3983.54</v>
      </c>
      <c r="H575" s="133"/>
      <c r="I575" s="71">
        <v>0</v>
      </c>
      <c r="K575" s="71">
        <v>3983.54</v>
      </c>
      <c r="M575" s="133">
        <v>5975.31</v>
      </c>
      <c r="N575" s="133"/>
      <c r="P575" s="71">
        <v>5975.31</v>
      </c>
      <c r="R575" s="132" t="s">
        <v>706</v>
      </c>
      <c r="S575" s="132"/>
      <c r="T575" s="132"/>
      <c r="U575" s="132"/>
      <c r="V575" s="132"/>
      <c r="W575" s="132"/>
      <c r="X575" s="132"/>
      <c r="Y575" s="132"/>
    </row>
    <row r="576" spans="1:25" ht="0.75" customHeight="1" x14ac:dyDescent="0.25"/>
    <row r="577" spans="1:25" x14ac:dyDescent="0.25">
      <c r="A577" s="132" t="s">
        <v>707</v>
      </c>
      <c r="B577" s="132"/>
      <c r="C577" s="132"/>
      <c r="D577" s="132"/>
      <c r="G577" s="133">
        <v>2163.34</v>
      </c>
      <c r="H577" s="133"/>
      <c r="I577" s="71">
        <v>67132.84</v>
      </c>
      <c r="K577" s="71">
        <v>-64969.5</v>
      </c>
      <c r="M577" s="133">
        <v>3245.01</v>
      </c>
      <c r="N577" s="133"/>
      <c r="P577" s="71">
        <v>-63887.83</v>
      </c>
      <c r="R577" s="132" t="s">
        <v>708</v>
      </c>
      <c r="S577" s="132"/>
      <c r="T577" s="132"/>
      <c r="U577" s="132"/>
      <c r="V577" s="132"/>
      <c r="W577" s="132"/>
      <c r="X577" s="132"/>
      <c r="Y577" s="132"/>
    </row>
    <row r="578" spans="1:25" ht="0.75" customHeight="1" x14ac:dyDescent="0.25"/>
    <row r="579" spans="1:25" x14ac:dyDescent="0.25">
      <c r="A579" s="132" t="s">
        <v>709</v>
      </c>
      <c r="B579" s="132"/>
      <c r="C579" s="132"/>
      <c r="D579" s="132"/>
      <c r="G579" s="133">
        <v>154209.41</v>
      </c>
      <c r="H579" s="133"/>
      <c r="I579" s="71">
        <v>215163.88</v>
      </c>
      <c r="K579" s="71">
        <v>-60954.47</v>
      </c>
      <c r="M579" s="133">
        <v>231314.11499999999</v>
      </c>
      <c r="N579" s="133"/>
      <c r="P579" s="71">
        <v>16150.235000000001</v>
      </c>
      <c r="R579" s="132" t="s">
        <v>710</v>
      </c>
      <c r="S579" s="132"/>
      <c r="T579" s="132"/>
      <c r="U579" s="132"/>
      <c r="V579" s="132"/>
      <c r="W579" s="132"/>
      <c r="X579" s="132"/>
      <c r="Y579" s="132"/>
    </row>
    <row r="580" spans="1:25" ht="0.75" customHeight="1" x14ac:dyDescent="0.25"/>
    <row r="581" spans="1:25" x14ac:dyDescent="0.25">
      <c r="A581" s="132" t="s">
        <v>711</v>
      </c>
      <c r="B581" s="132"/>
      <c r="C581" s="132"/>
      <c r="D581" s="132"/>
      <c r="G581" s="133">
        <v>414.12</v>
      </c>
      <c r="H581" s="133"/>
      <c r="I581" s="71">
        <v>0</v>
      </c>
      <c r="K581" s="71">
        <v>414.12</v>
      </c>
      <c r="M581" s="133">
        <v>621.17999999999995</v>
      </c>
      <c r="N581" s="133"/>
      <c r="P581" s="71">
        <v>621.17999999999995</v>
      </c>
      <c r="R581" s="132" t="s">
        <v>712</v>
      </c>
      <c r="S581" s="132"/>
      <c r="T581" s="132"/>
      <c r="U581" s="132"/>
      <c r="V581" s="132"/>
      <c r="W581" s="132"/>
      <c r="X581" s="132"/>
      <c r="Y581" s="132"/>
    </row>
    <row r="582" spans="1:25" ht="0.75" customHeight="1" x14ac:dyDescent="0.25"/>
    <row r="583" spans="1:25" x14ac:dyDescent="0.25">
      <c r="A583" s="132" t="s">
        <v>713</v>
      </c>
      <c r="B583" s="132"/>
      <c r="C583" s="132"/>
      <c r="D583" s="132"/>
      <c r="G583" s="133">
        <v>0</v>
      </c>
      <c r="H583" s="133"/>
      <c r="I583" s="71">
        <v>12497.62</v>
      </c>
      <c r="K583" s="71">
        <v>-12497.62</v>
      </c>
      <c r="M583" s="133">
        <v>0</v>
      </c>
      <c r="N583" s="133"/>
      <c r="P583" s="71">
        <v>-12497.62</v>
      </c>
      <c r="R583" s="132" t="s">
        <v>714</v>
      </c>
      <c r="S583" s="132"/>
      <c r="T583" s="132"/>
      <c r="U583" s="132"/>
      <c r="V583" s="132"/>
      <c r="W583" s="132"/>
      <c r="X583" s="132"/>
      <c r="Y583" s="132"/>
    </row>
    <row r="584" spans="1:25" ht="0.75" customHeight="1" x14ac:dyDescent="0.25"/>
    <row r="585" spans="1:25" x14ac:dyDescent="0.25">
      <c r="A585" s="132" t="s">
        <v>715</v>
      </c>
      <c r="B585" s="132"/>
      <c r="C585" s="132"/>
      <c r="D585" s="132"/>
      <c r="G585" s="133">
        <v>0</v>
      </c>
      <c r="H585" s="133"/>
      <c r="I585" s="71">
        <v>5949.91</v>
      </c>
      <c r="K585" s="71">
        <v>-5949.91</v>
      </c>
      <c r="M585" s="133">
        <v>0</v>
      </c>
      <c r="N585" s="133"/>
      <c r="P585" s="71">
        <v>-5949.91</v>
      </c>
      <c r="R585" s="132" t="s">
        <v>716</v>
      </c>
      <c r="S585" s="132"/>
      <c r="T585" s="132"/>
      <c r="U585" s="132"/>
      <c r="V585" s="132"/>
      <c r="W585" s="132"/>
      <c r="X585" s="132"/>
      <c r="Y585" s="132"/>
    </row>
    <row r="586" spans="1:25" ht="0.75" customHeight="1" x14ac:dyDescent="0.25"/>
    <row r="587" spans="1:25" x14ac:dyDescent="0.25">
      <c r="A587" s="132" t="s">
        <v>717</v>
      </c>
      <c r="B587" s="132"/>
      <c r="C587" s="132"/>
      <c r="D587" s="132"/>
      <c r="G587" s="133">
        <v>0</v>
      </c>
      <c r="H587" s="133"/>
      <c r="I587" s="71">
        <v>19678.7</v>
      </c>
      <c r="K587" s="71">
        <v>-19678.7</v>
      </c>
      <c r="M587" s="133">
        <v>0</v>
      </c>
      <c r="N587" s="133"/>
      <c r="P587" s="71">
        <v>-19678.7</v>
      </c>
      <c r="R587" s="132" t="s">
        <v>718</v>
      </c>
      <c r="S587" s="132"/>
      <c r="T587" s="132"/>
      <c r="U587" s="132"/>
      <c r="V587" s="132"/>
      <c r="W587" s="132"/>
      <c r="X587" s="132"/>
      <c r="Y587" s="132"/>
    </row>
    <row r="588" spans="1:25" ht="0.75" customHeight="1" x14ac:dyDescent="0.25"/>
    <row r="589" spans="1:25" x14ac:dyDescent="0.25">
      <c r="A589" s="132" t="s">
        <v>719</v>
      </c>
      <c r="B589" s="132"/>
      <c r="C589" s="132"/>
      <c r="D589" s="132"/>
      <c r="G589" s="133">
        <v>21815.54</v>
      </c>
      <c r="H589" s="133"/>
      <c r="I589" s="71">
        <v>65805.48</v>
      </c>
      <c r="K589" s="71">
        <v>-43989.94</v>
      </c>
      <c r="M589" s="133">
        <v>32723.31</v>
      </c>
      <c r="N589" s="133"/>
      <c r="P589" s="71">
        <v>-33082.17</v>
      </c>
      <c r="R589" s="132" t="s">
        <v>720</v>
      </c>
      <c r="S589" s="132"/>
      <c r="T589" s="132"/>
      <c r="U589" s="132"/>
      <c r="V589" s="132"/>
      <c r="W589" s="132"/>
      <c r="X589" s="132"/>
      <c r="Y589" s="132"/>
    </row>
    <row r="590" spans="1:25" ht="0.75" customHeight="1" x14ac:dyDescent="0.25"/>
    <row r="591" spans="1:25" x14ac:dyDescent="0.25">
      <c r="A591" s="132" t="s">
        <v>721</v>
      </c>
      <c r="B591" s="132"/>
      <c r="C591" s="132"/>
      <c r="D591" s="132"/>
      <c r="G591" s="133">
        <v>1537.11</v>
      </c>
      <c r="H591" s="133"/>
      <c r="I591" s="71">
        <v>16341.71</v>
      </c>
      <c r="K591" s="71">
        <v>-14804.6</v>
      </c>
      <c r="M591" s="133">
        <v>2305.665</v>
      </c>
      <c r="N591" s="133"/>
      <c r="P591" s="71">
        <v>-14036.045</v>
      </c>
      <c r="R591" s="132" t="s">
        <v>722</v>
      </c>
      <c r="S591" s="132"/>
      <c r="T591" s="132"/>
      <c r="U591" s="132"/>
      <c r="V591" s="132"/>
      <c r="W591" s="132"/>
      <c r="X591" s="132"/>
      <c r="Y591" s="132"/>
    </row>
    <row r="592" spans="1:25" ht="0.75" customHeight="1" x14ac:dyDescent="0.25"/>
    <row r="593" spans="1:25" x14ac:dyDescent="0.25">
      <c r="A593" s="132" t="s">
        <v>723</v>
      </c>
      <c r="B593" s="132"/>
      <c r="C593" s="132"/>
      <c r="D593" s="132"/>
      <c r="G593" s="133">
        <v>0</v>
      </c>
      <c r="H593" s="133"/>
      <c r="I593" s="71">
        <v>9382.11</v>
      </c>
      <c r="K593" s="71">
        <v>-9382.11</v>
      </c>
      <c r="M593" s="133">
        <v>0</v>
      </c>
      <c r="N593" s="133"/>
      <c r="P593" s="71">
        <v>-9382.11</v>
      </c>
      <c r="R593" s="132" t="s">
        <v>724</v>
      </c>
      <c r="S593" s="132"/>
      <c r="T593" s="132"/>
      <c r="U593" s="132"/>
      <c r="V593" s="132"/>
      <c r="W593" s="132"/>
      <c r="X593" s="132"/>
      <c r="Y593" s="132"/>
    </row>
    <row r="594" spans="1:25" x14ac:dyDescent="0.25">
      <c r="A594" s="132" t="s">
        <v>725</v>
      </c>
      <c r="B594" s="132"/>
      <c r="C594" s="132"/>
      <c r="D594" s="132"/>
      <c r="G594" s="133">
        <v>1336.33</v>
      </c>
      <c r="H594" s="133"/>
      <c r="I594" s="71">
        <v>0</v>
      </c>
      <c r="K594" s="71">
        <v>1336.33</v>
      </c>
      <c r="M594" s="133">
        <v>2004.4949999999999</v>
      </c>
      <c r="N594" s="133"/>
      <c r="P594" s="71">
        <v>2004.4949999999999</v>
      </c>
      <c r="R594" s="132" t="s">
        <v>726</v>
      </c>
      <c r="S594" s="132"/>
      <c r="T594" s="132"/>
      <c r="U594" s="132"/>
      <c r="V594" s="132"/>
      <c r="W594" s="132"/>
      <c r="X594" s="132"/>
      <c r="Y594" s="132"/>
    </row>
    <row r="595" spans="1:25" ht="0.75" customHeight="1" x14ac:dyDescent="0.25"/>
    <row r="596" spans="1:25" x14ac:dyDescent="0.25">
      <c r="A596" s="132" t="s">
        <v>727</v>
      </c>
      <c r="B596" s="132"/>
      <c r="C596" s="132"/>
      <c r="D596" s="132"/>
      <c r="G596" s="133">
        <v>1551.14</v>
      </c>
      <c r="H596" s="133"/>
      <c r="I596" s="71">
        <v>0</v>
      </c>
      <c r="K596" s="71">
        <v>1551.14</v>
      </c>
      <c r="M596" s="133">
        <v>2326.71</v>
      </c>
      <c r="N596" s="133"/>
      <c r="P596" s="71">
        <v>2326.71</v>
      </c>
      <c r="R596" s="132" t="s">
        <v>728</v>
      </c>
      <c r="S596" s="132"/>
      <c r="T596" s="132"/>
      <c r="U596" s="132"/>
      <c r="V596" s="132"/>
      <c r="W596" s="132"/>
      <c r="X596" s="132"/>
      <c r="Y596" s="132"/>
    </row>
    <row r="597" spans="1:25" ht="0.75" customHeight="1" x14ac:dyDescent="0.25"/>
    <row r="598" spans="1:25" x14ac:dyDescent="0.25">
      <c r="A598" s="132" t="s">
        <v>729</v>
      </c>
      <c r="B598" s="132"/>
      <c r="C598" s="132"/>
      <c r="D598" s="132"/>
      <c r="G598" s="133">
        <v>6234.34</v>
      </c>
      <c r="H598" s="133"/>
      <c r="I598" s="71">
        <v>37599.69</v>
      </c>
      <c r="K598" s="71">
        <v>-31365.35</v>
      </c>
      <c r="M598" s="133">
        <v>9351.51</v>
      </c>
      <c r="N598" s="133"/>
      <c r="P598" s="71">
        <v>-28248.18</v>
      </c>
      <c r="R598" s="132" t="s">
        <v>730</v>
      </c>
      <c r="S598" s="132"/>
      <c r="T598" s="132"/>
      <c r="U598" s="132"/>
      <c r="V598" s="132"/>
      <c r="W598" s="132"/>
      <c r="X598" s="132"/>
      <c r="Y598" s="132"/>
    </row>
    <row r="599" spans="1:25" ht="0.75" customHeight="1" x14ac:dyDescent="0.25"/>
    <row r="600" spans="1:25" x14ac:dyDescent="0.25">
      <c r="A600" s="132" t="s">
        <v>731</v>
      </c>
      <c r="B600" s="132"/>
      <c r="C600" s="132"/>
      <c r="D600" s="132"/>
      <c r="G600" s="133">
        <v>52629.74</v>
      </c>
      <c r="H600" s="133"/>
      <c r="I600" s="71">
        <v>0</v>
      </c>
      <c r="K600" s="71">
        <v>52629.74</v>
      </c>
      <c r="M600" s="133">
        <v>78944.61</v>
      </c>
      <c r="N600" s="133"/>
      <c r="P600" s="71">
        <v>78944.61</v>
      </c>
      <c r="R600" s="132" t="s">
        <v>732</v>
      </c>
      <c r="S600" s="132"/>
      <c r="T600" s="132"/>
      <c r="U600" s="132"/>
      <c r="V600" s="132"/>
      <c r="W600" s="132"/>
      <c r="X600" s="132"/>
      <c r="Y600" s="132"/>
    </row>
    <row r="601" spans="1:25" ht="0.75" customHeight="1" x14ac:dyDescent="0.25"/>
    <row r="602" spans="1:25" x14ac:dyDescent="0.25">
      <c r="A602" s="132" t="s">
        <v>733</v>
      </c>
      <c r="B602" s="132"/>
      <c r="C602" s="132"/>
      <c r="D602" s="132"/>
      <c r="G602" s="133">
        <v>17935.13</v>
      </c>
      <c r="H602" s="133"/>
      <c r="I602" s="71">
        <v>19608.060000000001</v>
      </c>
      <c r="K602" s="71">
        <v>-1672.93</v>
      </c>
      <c r="M602" s="133">
        <v>26902.695</v>
      </c>
      <c r="N602" s="133"/>
      <c r="P602" s="71">
        <v>7294.6350000000002</v>
      </c>
      <c r="R602" s="132" t="s">
        <v>734</v>
      </c>
      <c r="S602" s="132"/>
      <c r="T602" s="132"/>
      <c r="U602" s="132"/>
      <c r="V602" s="132"/>
      <c r="W602" s="132"/>
      <c r="X602" s="132"/>
      <c r="Y602" s="132"/>
    </row>
    <row r="603" spans="1:25" ht="0.75" customHeight="1" x14ac:dyDescent="0.25"/>
    <row r="604" spans="1:25" x14ac:dyDescent="0.25">
      <c r="A604" s="132" t="s">
        <v>735</v>
      </c>
      <c r="B604" s="132"/>
      <c r="C604" s="132"/>
      <c r="D604" s="132"/>
      <c r="G604" s="133">
        <v>3773.98</v>
      </c>
      <c r="H604" s="133"/>
      <c r="I604" s="71">
        <v>0</v>
      </c>
      <c r="K604" s="71">
        <v>3773.98</v>
      </c>
      <c r="M604" s="133">
        <v>5660.97</v>
      </c>
      <c r="N604" s="133"/>
      <c r="P604" s="71">
        <v>5660.97</v>
      </c>
      <c r="R604" s="132" t="s">
        <v>736</v>
      </c>
      <c r="S604" s="132"/>
      <c r="T604" s="132"/>
      <c r="U604" s="132"/>
      <c r="V604" s="132"/>
      <c r="W604" s="132"/>
      <c r="X604" s="132"/>
      <c r="Y604" s="132"/>
    </row>
    <row r="605" spans="1:25" ht="0.75" customHeight="1" x14ac:dyDescent="0.25"/>
    <row r="606" spans="1:25" x14ac:dyDescent="0.25">
      <c r="A606" s="132" t="s">
        <v>737</v>
      </c>
      <c r="B606" s="132"/>
      <c r="C606" s="132"/>
      <c r="D606" s="132"/>
      <c r="G606" s="133">
        <v>516.49</v>
      </c>
      <c r="H606" s="133"/>
      <c r="I606" s="71">
        <v>4965.3100000000004</v>
      </c>
      <c r="K606" s="71">
        <v>-4448.82</v>
      </c>
      <c r="M606" s="133">
        <v>774.73500000000001</v>
      </c>
      <c r="N606" s="133"/>
      <c r="P606" s="71">
        <v>-4190.5749999999998</v>
      </c>
      <c r="R606" s="132" t="s">
        <v>738</v>
      </c>
      <c r="S606" s="132"/>
      <c r="T606" s="132"/>
      <c r="U606" s="132"/>
      <c r="V606" s="132"/>
      <c r="W606" s="132"/>
      <c r="X606" s="132"/>
      <c r="Y606" s="132"/>
    </row>
    <row r="607" spans="1:25" ht="0.75" customHeight="1" x14ac:dyDescent="0.25"/>
    <row r="608" spans="1:25" x14ac:dyDescent="0.25">
      <c r="A608" s="132" t="s">
        <v>739</v>
      </c>
      <c r="B608" s="132"/>
      <c r="C608" s="132"/>
      <c r="D608" s="132"/>
      <c r="G608" s="133">
        <v>0</v>
      </c>
      <c r="H608" s="133"/>
      <c r="I608" s="71">
        <v>4695.8100000000004</v>
      </c>
      <c r="K608" s="71">
        <v>-4695.8100000000004</v>
      </c>
      <c r="M608" s="133">
        <v>0</v>
      </c>
      <c r="N608" s="133"/>
      <c r="P608" s="71">
        <v>-4695.8100000000004</v>
      </c>
      <c r="R608" s="132" t="s">
        <v>740</v>
      </c>
      <c r="S608" s="132"/>
      <c r="T608" s="132"/>
      <c r="U608" s="132"/>
      <c r="V608" s="132"/>
      <c r="W608" s="132"/>
      <c r="X608" s="132"/>
      <c r="Y608" s="132"/>
    </row>
    <row r="609" spans="1:25" ht="0.75" customHeight="1" x14ac:dyDescent="0.25"/>
    <row r="610" spans="1:25" x14ac:dyDescent="0.25">
      <c r="A610" s="132" t="s">
        <v>741</v>
      </c>
      <c r="B610" s="132"/>
      <c r="C610" s="132"/>
      <c r="D610" s="132"/>
      <c r="G610" s="133">
        <v>39.07</v>
      </c>
      <c r="H610" s="133"/>
      <c r="I610" s="71">
        <v>0</v>
      </c>
      <c r="K610" s="71">
        <v>39.07</v>
      </c>
      <c r="M610" s="133">
        <v>58.604999999999997</v>
      </c>
      <c r="N610" s="133"/>
      <c r="P610" s="71">
        <v>58.604999999999997</v>
      </c>
      <c r="R610" s="132" t="s">
        <v>742</v>
      </c>
      <c r="S610" s="132"/>
      <c r="T610" s="132"/>
      <c r="U610" s="132"/>
      <c r="V610" s="132"/>
      <c r="W610" s="132"/>
      <c r="X610" s="132"/>
      <c r="Y610" s="132"/>
    </row>
    <row r="611" spans="1:25" ht="0.75" customHeight="1" x14ac:dyDescent="0.25"/>
    <row r="612" spans="1:25" x14ac:dyDescent="0.25">
      <c r="A612" s="132" t="s">
        <v>743</v>
      </c>
      <c r="B612" s="132"/>
      <c r="C612" s="132"/>
      <c r="D612" s="132"/>
      <c r="G612" s="133">
        <v>1140.05</v>
      </c>
      <c r="H612" s="133"/>
      <c r="I612" s="71">
        <v>4222.1400000000003</v>
      </c>
      <c r="K612" s="71">
        <v>-3082.09</v>
      </c>
      <c r="M612" s="133">
        <v>1710.075</v>
      </c>
      <c r="N612" s="133"/>
      <c r="P612" s="71">
        <v>-2512.0650000000001</v>
      </c>
      <c r="R612" s="132" t="s">
        <v>744</v>
      </c>
      <c r="S612" s="132"/>
      <c r="T612" s="132"/>
      <c r="U612" s="132"/>
      <c r="V612" s="132"/>
      <c r="W612" s="132"/>
      <c r="X612" s="132"/>
      <c r="Y612" s="132"/>
    </row>
    <row r="613" spans="1:25" ht="0.75" customHeight="1" x14ac:dyDescent="0.25"/>
    <row r="614" spans="1:25" x14ac:dyDescent="0.25">
      <c r="A614" s="132" t="s">
        <v>745</v>
      </c>
      <c r="B614" s="132"/>
      <c r="C614" s="132"/>
      <c r="D614" s="132"/>
      <c r="G614" s="133">
        <v>259.52999999999997</v>
      </c>
      <c r="H614" s="133"/>
      <c r="I614" s="71">
        <v>6941.63</v>
      </c>
      <c r="K614" s="71">
        <v>-6682.1</v>
      </c>
      <c r="M614" s="133">
        <v>389.29500000000002</v>
      </c>
      <c r="N614" s="133"/>
      <c r="P614" s="71">
        <v>-6552.335</v>
      </c>
      <c r="R614" s="132" t="s">
        <v>746</v>
      </c>
      <c r="S614" s="132"/>
      <c r="T614" s="132"/>
      <c r="U614" s="132"/>
      <c r="V614" s="132"/>
      <c r="W614" s="132"/>
      <c r="X614" s="132"/>
      <c r="Y614" s="132"/>
    </row>
    <row r="615" spans="1:25" ht="0.75" customHeight="1" x14ac:dyDescent="0.25"/>
    <row r="616" spans="1:25" x14ac:dyDescent="0.25">
      <c r="A616" s="132" t="s">
        <v>747</v>
      </c>
      <c r="B616" s="132"/>
      <c r="C616" s="132"/>
      <c r="D616" s="132"/>
      <c r="G616" s="133">
        <v>394.6</v>
      </c>
      <c r="H616" s="133"/>
      <c r="I616" s="71">
        <v>2588.8200000000002</v>
      </c>
      <c r="K616" s="71">
        <v>-2194.2199999999998</v>
      </c>
      <c r="M616" s="133">
        <v>591.9</v>
      </c>
      <c r="N616" s="133"/>
      <c r="P616" s="71">
        <v>-1996.92</v>
      </c>
      <c r="R616" s="132" t="s">
        <v>748</v>
      </c>
      <c r="S616" s="132"/>
      <c r="T616" s="132"/>
      <c r="U616" s="132"/>
      <c r="V616" s="132"/>
      <c r="W616" s="132"/>
      <c r="X616" s="132"/>
      <c r="Y616" s="132"/>
    </row>
    <row r="617" spans="1:25" ht="0.75" customHeight="1" x14ac:dyDescent="0.25"/>
    <row r="618" spans="1:25" x14ac:dyDescent="0.25">
      <c r="A618" s="132" t="s">
        <v>749</v>
      </c>
      <c r="B618" s="132"/>
      <c r="C618" s="132"/>
      <c r="D618" s="132"/>
      <c r="G618" s="133">
        <v>0</v>
      </c>
      <c r="H618" s="133"/>
      <c r="I618" s="71">
        <v>4222.1400000000003</v>
      </c>
      <c r="K618" s="71">
        <v>-4222.1400000000003</v>
      </c>
      <c r="M618" s="133">
        <v>0</v>
      </c>
      <c r="N618" s="133"/>
      <c r="P618" s="71">
        <v>-4222.1400000000003</v>
      </c>
      <c r="R618" s="132" t="s">
        <v>750</v>
      </c>
      <c r="S618" s="132"/>
      <c r="T618" s="132"/>
      <c r="U618" s="132"/>
      <c r="V618" s="132"/>
      <c r="W618" s="132"/>
      <c r="X618" s="132"/>
      <c r="Y618" s="132"/>
    </row>
    <row r="619" spans="1:25" ht="0.75" customHeight="1" x14ac:dyDescent="0.25"/>
    <row r="620" spans="1:25" x14ac:dyDescent="0.25">
      <c r="A620" s="132" t="s">
        <v>751</v>
      </c>
      <c r="B620" s="132"/>
      <c r="C620" s="132"/>
      <c r="D620" s="132"/>
      <c r="G620" s="133">
        <v>597.75</v>
      </c>
      <c r="H620" s="133"/>
      <c r="I620" s="71">
        <v>0</v>
      </c>
      <c r="K620" s="71">
        <v>597.75</v>
      </c>
      <c r="M620" s="133">
        <v>896.625</v>
      </c>
      <c r="N620" s="133"/>
      <c r="P620" s="71">
        <v>896.625</v>
      </c>
      <c r="R620" s="132" t="s">
        <v>752</v>
      </c>
      <c r="S620" s="132"/>
      <c r="T620" s="132"/>
      <c r="U620" s="132"/>
      <c r="V620" s="132"/>
      <c r="W620" s="132"/>
      <c r="X620" s="132"/>
      <c r="Y620" s="132"/>
    </row>
    <row r="621" spans="1:25" ht="0.75" customHeight="1" x14ac:dyDescent="0.25"/>
    <row r="622" spans="1:25" x14ac:dyDescent="0.25">
      <c r="A622" s="132" t="s">
        <v>753</v>
      </c>
      <c r="B622" s="132"/>
      <c r="C622" s="132"/>
      <c r="D622" s="132"/>
      <c r="G622" s="133">
        <v>550.1</v>
      </c>
      <c r="H622" s="133"/>
      <c r="I622" s="71">
        <v>0</v>
      </c>
      <c r="K622" s="71">
        <v>550.1</v>
      </c>
      <c r="M622" s="133">
        <v>825.15</v>
      </c>
      <c r="N622" s="133"/>
      <c r="P622" s="71">
        <v>825.15</v>
      </c>
      <c r="R622" s="132" t="s">
        <v>754</v>
      </c>
      <c r="S622" s="132"/>
      <c r="T622" s="132"/>
      <c r="U622" s="132"/>
      <c r="V622" s="132"/>
      <c r="W622" s="132"/>
      <c r="X622" s="132"/>
      <c r="Y622" s="132"/>
    </row>
    <row r="623" spans="1:25" ht="0.75" customHeight="1" x14ac:dyDescent="0.25"/>
    <row r="624" spans="1:25" x14ac:dyDescent="0.25">
      <c r="A624" s="132" t="s">
        <v>755</v>
      </c>
      <c r="B624" s="132"/>
      <c r="C624" s="132"/>
      <c r="D624" s="132"/>
      <c r="G624" s="133">
        <v>1175.22</v>
      </c>
      <c r="H624" s="133"/>
      <c r="I624" s="71">
        <v>15516.58</v>
      </c>
      <c r="K624" s="71">
        <v>-14341.36</v>
      </c>
      <c r="M624" s="133">
        <v>1762.83</v>
      </c>
      <c r="N624" s="133"/>
      <c r="P624" s="71">
        <v>-13753.75</v>
      </c>
      <c r="R624" s="132" t="s">
        <v>756</v>
      </c>
      <c r="S624" s="132"/>
      <c r="T624" s="132"/>
      <c r="U624" s="132"/>
      <c r="V624" s="132"/>
      <c r="W624" s="132"/>
      <c r="X624" s="132"/>
      <c r="Y624" s="132"/>
    </row>
    <row r="625" spans="1:25" ht="0.75" customHeight="1" x14ac:dyDescent="0.25"/>
    <row r="626" spans="1:25" x14ac:dyDescent="0.25">
      <c r="A626" s="132" t="s">
        <v>757</v>
      </c>
      <c r="B626" s="132"/>
      <c r="C626" s="132"/>
      <c r="D626" s="132"/>
      <c r="G626" s="133">
        <v>390.7</v>
      </c>
      <c r="H626" s="133"/>
      <c r="I626" s="71">
        <v>0</v>
      </c>
      <c r="K626" s="71">
        <v>390.7</v>
      </c>
      <c r="M626" s="133">
        <v>586.04999999999995</v>
      </c>
      <c r="N626" s="133"/>
      <c r="P626" s="71">
        <v>586.04999999999995</v>
      </c>
      <c r="R626" s="132" t="s">
        <v>758</v>
      </c>
      <c r="S626" s="132"/>
      <c r="T626" s="132"/>
      <c r="U626" s="132"/>
      <c r="V626" s="132"/>
      <c r="W626" s="132"/>
      <c r="X626" s="132"/>
      <c r="Y626" s="132"/>
    </row>
    <row r="627" spans="1:25" ht="0.75" customHeight="1" x14ac:dyDescent="0.25"/>
    <row r="628" spans="1:25" x14ac:dyDescent="0.25">
      <c r="A628" s="132" t="s">
        <v>759</v>
      </c>
      <c r="B628" s="132"/>
      <c r="C628" s="132"/>
      <c r="D628" s="132"/>
      <c r="G628" s="133">
        <v>40.65</v>
      </c>
      <c r="H628" s="133"/>
      <c r="I628" s="71">
        <v>0</v>
      </c>
      <c r="K628" s="71">
        <v>40.65</v>
      </c>
      <c r="M628" s="133">
        <v>60.975000000000001</v>
      </c>
      <c r="N628" s="133"/>
      <c r="P628" s="71">
        <v>60.975000000000001</v>
      </c>
      <c r="R628" s="132" t="s">
        <v>760</v>
      </c>
      <c r="S628" s="132"/>
      <c r="T628" s="132"/>
      <c r="U628" s="132"/>
      <c r="V628" s="132"/>
      <c r="W628" s="132"/>
      <c r="X628" s="132"/>
      <c r="Y628" s="132"/>
    </row>
    <row r="629" spans="1:25" ht="0.75" customHeight="1" x14ac:dyDescent="0.25"/>
    <row r="630" spans="1:25" x14ac:dyDescent="0.25">
      <c r="A630" s="132" t="s">
        <v>761</v>
      </c>
      <c r="B630" s="132"/>
      <c r="C630" s="132"/>
      <c r="D630" s="132"/>
      <c r="G630" s="133">
        <v>117.21</v>
      </c>
      <c r="H630" s="133"/>
      <c r="I630" s="71">
        <v>0</v>
      </c>
      <c r="K630" s="71">
        <v>117.21</v>
      </c>
      <c r="M630" s="133">
        <v>175.815</v>
      </c>
      <c r="N630" s="133"/>
      <c r="P630" s="71">
        <v>175.815</v>
      </c>
      <c r="R630" s="132" t="s">
        <v>762</v>
      </c>
      <c r="S630" s="132"/>
      <c r="T630" s="132"/>
      <c r="U630" s="132"/>
      <c r="V630" s="132"/>
      <c r="W630" s="132"/>
      <c r="X630" s="132"/>
      <c r="Y630" s="132"/>
    </row>
    <row r="631" spans="1:25" ht="0.75" customHeight="1" x14ac:dyDescent="0.25"/>
    <row r="632" spans="1:25" x14ac:dyDescent="0.25">
      <c r="A632" s="132" t="s">
        <v>763</v>
      </c>
      <c r="B632" s="132"/>
      <c r="C632" s="132"/>
      <c r="D632" s="132"/>
      <c r="G632" s="133">
        <v>195.35</v>
      </c>
      <c r="H632" s="133"/>
      <c r="I632" s="71">
        <v>0</v>
      </c>
      <c r="K632" s="71">
        <v>195.35</v>
      </c>
      <c r="M632" s="133">
        <v>293.02499999999998</v>
      </c>
      <c r="N632" s="133"/>
      <c r="P632" s="71">
        <v>293.02499999999998</v>
      </c>
      <c r="R632" s="132" t="s">
        <v>764</v>
      </c>
      <c r="S632" s="132"/>
      <c r="T632" s="132"/>
      <c r="U632" s="132"/>
      <c r="V632" s="132"/>
      <c r="W632" s="132"/>
      <c r="X632" s="132"/>
      <c r="Y632" s="132"/>
    </row>
    <row r="633" spans="1:25" ht="0.75" customHeight="1" x14ac:dyDescent="0.25"/>
    <row r="634" spans="1:25" x14ac:dyDescent="0.25">
      <c r="A634" s="132" t="s">
        <v>765</v>
      </c>
      <c r="B634" s="132"/>
      <c r="C634" s="132"/>
      <c r="D634" s="132"/>
      <c r="G634" s="133">
        <v>1459.4</v>
      </c>
      <c r="H634" s="133"/>
      <c r="I634" s="71">
        <v>0</v>
      </c>
      <c r="K634" s="71">
        <v>1459.4</v>
      </c>
      <c r="M634" s="133">
        <v>2189.1</v>
      </c>
      <c r="N634" s="133"/>
      <c r="P634" s="71">
        <v>2189.1</v>
      </c>
      <c r="R634" s="132" t="s">
        <v>766</v>
      </c>
      <c r="S634" s="132"/>
      <c r="T634" s="132"/>
      <c r="U634" s="132"/>
      <c r="V634" s="132"/>
      <c r="W634" s="132"/>
      <c r="X634" s="132"/>
      <c r="Y634" s="132"/>
    </row>
    <row r="635" spans="1:25" ht="0.75" customHeight="1" x14ac:dyDescent="0.25"/>
    <row r="636" spans="1:25" x14ac:dyDescent="0.25">
      <c r="A636" s="132" t="s">
        <v>767</v>
      </c>
      <c r="B636" s="132"/>
      <c r="C636" s="132"/>
      <c r="D636" s="132"/>
      <c r="G636" s="133">
        <v>3749.09</v>
      </c>
      <c r="H636" s="133"/>
      <c r="I636" s="71">
        <v>0</v>
      </c>
      <c r="K636" s="71">
        <v>3749.09</v>
      </c>
      <c r="M636" s="133">
        <v>5623.6350000000002</v>
      </c>
      <c r="N636" s="133"/>
      <c r="P636" s="71">
        <v>5623.6350000000002</v>
      </c>
      <c r="R636" s="132" t="s">
        <v>768</v>
      </c>
      <c r="S636" s="132"/>
      <c r="T636" s="132"/>
      <c r="U636" s="132"/>
      <c r="V636" s="132"/>
      <c r="W636" s="132"/>
      <c r="X636" s="132"/>
      <c r="Y636" s="132"/>
    </row>
    <row r="637" spans="1:25" ht="0.75" customHeight="1" x14ac:dyDescent="0.25"/>
    <row r="638" spans="1:25" x14ac:dyDescent="0.25">
      <c r="A638" s="132" t="s">
        <v>769</v>
      </c>
      <c r="B638" s="132"/>
      <c r="C638" s="132"/>
      <c r="D638" s="132"/>
      <c r="G638" s="133">
        <v>1578.95</v>
      </c>
      <c r="H638" s="133"/>
      <c r="I638" s="71">
        <v>0</v>
      </c>
      <c r="K638" s="71">
        <v>1578.95</v>
      </c>
      <c r="M638" s="133">
        <v>2368.4250000000002</v>
      </c>
      <c r="N638" s="133"/>
      <c r="P638" s="71">
        <v>2368.4250000000002</v>
      </c>
      <c r="R638" s="132" t="s">
        <v>770</v>
      </c>
      <c r="S638" s="132"/>
      <c r="T638" s="132"/>
      <c r="U638" s="132"/>
      <c r="V638" s="132"/>
      <c r="W638" s="132"/>
      <c r="X638" s="132"/>
      <c r="Y638" s="132"/>
    </row>
    <row r="639" spans="1:25" ht="0.75" customHeight="1" x14ac:dyDescent="0.25"/>
    <row r="640" spans="1:25" x14ac:dyDescent="0.25">
      <c r="A640" s="132" t="s">
        <v>771</v>
      </c>
      <c r="B640" s="132"/>
      <c r="C640" s="132"/>
      <c r="D640" s="132"/>
      <c r="G640" s="133">
        <v>3384.2</v>
      </c>
      <c r="H640" s="133"/>
      <c r="I640" s="71">
        <v>0</v>
      </c>
      <c r="K640" s="71">
        <v>3384.2</v>
      </c>
      <c r="M640" s="133">
        <v>5076.3</v>
      </c>
      <c r="N640" s="133"/>
      <c r="P640" s="71">
        <v>5076.3</v>
      </c>
      <c r="R640" s="132" t="s">
        <v>770</v>
      </c>
      <c r="S640" s="132"/>
      <c r="T640" s="132"/>
      <c r="U640" s="132"/>
      <c r="V640" s="132"/>
      <c r="W640" s="132"/>
      <c r="X640" s="132"/>
      <c r="Y640" s="132"/>
    </row>
    <row r="641" spans="1:25" ht="0.75" customHeight="1" x14ac:dyDescent="0.25"/>
    <row r="642" spans="1:25" x14ac:dyDescent="0.25">
      <c r="A642" s="132" t="s">
        <v>772</v>
      </c>
      <c r="B642" s="132"/>
      <c r="C642" s="132"/>
      <c r="D642" s="132"/>
      <c r="G642" s="133">
        <v>5570.3</v>
      </c>
      <c r="H642" s="133"/>
      <c r="I642" s="71">
        <v>18905.73</v>
      </c>
      <c r="K642" s="71">
        <v>-13335.43</v>
      </c>
      <c r="M642" s="133">
        <v>8355.4500000000007</v>
      </c>
      <c r="N642" s="133"/>
      <c r="P642" s="71">
        <v>-10550.28</v>
      </c>
      <c r="R642" s="132" t="s">
        <v>773</v>
      </c>
      <c r="S642" s="132"/>
      <c r="T642" s="132"/>
      <c r="U642" s="132"/>
      <c r="V642" s="132"/>
      <c r="W642" s="132"/>
      <c r="X642" s="132"/>
      <c r="Y642" s="132"/>
    </row>
    <row r="643" spans="1:25" ht="0.75" customHeight="1" x14ac:dyDescent="0.25"/>
    <row r="644" spans="1:25" x14ac:dyDescent="0.25">
      <c r="A644" s="132" t="s">
        <v>774</v>
      </c>
      <c r="B644" s="132"/>
      <c r="C644" s="132"/>
      <c r="D644" s="132"/>
      <c r="G644" s="133">
        <v>8773.2800000000007</v>
      </c>
      <c r="H644" s="133"/>
      <c r="I644" s="71">
        <v>0</v>
      </c>
      <c r="K644" s="71">
        <v>8773.2800000000007</v>
      </c>
      <c r="M644" s="133">
        <v>13159.92</v>
      </c>
      <c r="N644" s="133"/>
      <c r="P644" s="71">
        <v>13159.92</v>
      </c>
      <c r="R644" s="132" t="s">
        <v>775</v>
      </c>
      <c r="S644" s="132"/>
      <c r="T644" s="132"/>
      <c r="U644" s="132"/>
      <c r="V644" s="132"/>
      <c r="W644" s="132"/>
      <c r="X644" s="132"/>
      <c r="Y644" s="132"/>
    </row>
    <row r="645" spans="1:25" ht="0.75" customHeight="1" x14ac:dyDescent="0.25"/>
    <row r="646" spans="1:25" x14ac:dyDescent="0.25">
      <c r="A646" s="132" t="s">
        <v>776</v>
      </c>
      <c r="B646" s="132"/>
      <c r="C646" s="132"/>
      <c r="D646" s="132"/>
      <c r="G646" s="133">
        <v>8426.14</v>
      </c>
      <c r="H646" s="133"/>
      <c r="I646" s="71">
        <v>4809.26</v>
      </c>
      <c r="K646" s="71">
        <v>3616.88</v>
      </c>
      <c r="M646" s="133">
        <v>12639.21</v>
      </c>
      <c r="N646" s="133"/>
      <c r="P646" s="71">
        <v>7829.95</v>
      </c>
      <c r="R646" s="132" t="s">
        <v>777</v>
      </c>
      <c r="S646" s="132"/>
      <c r="T646" s="132"/>
      <c r="U646" s="132"/>
      <c r="V646" s="132"/>
      <c r="W646" s="132"/>
      <c r="X646" s="132"/>
      <c r="Y646" s="132"/>
    </row>
    <row r="647" spans="1:25" ht="0.75" customHeight="1" x14ac:dyDescent="0.25"/>
    <row r="648" spans="1:25" x14ac:dyDescent="0.25">
      <c r="A648" s="132" t="s">
        <v>778</v>
      </c>
      <c r="B648" s="132"/>
      <c r="C648" s="132"/>
      <c r="D648" s="132"/>
      <c r="G648" s="133">
        <v>53.96</v>
      </c>
      <c r="H648" s="133"/>
      <c r="I648" s="71">
        <v>1031.23</v>
      </c>
      <c r="K648" s="71">
        <v>-977.27</v>
      </c>
      <c r="M648" s="133">
        <v>80.94</v>
      </c>
      <c r="N648" s="133"/>
      <c r="P648" s="71">
        <v>-950.29</v>
      </c>
      <c r="R648" s="132" t="s">
        <v>779</v>
      </c>
      <c r="S648" s="132"/>
      <c r="T648" s="132"/>
      <c r="U648" s="132"/>
      <c r="V648" s="132"/>
      <c r="W648" s="132"/>
      <c r="X648" s="132"/>
      <c r="Y648" s="132"/>
    </row>
    <row r="649" spans="1:25" ht="0.75" customHeight="1" x14ac:dyDescent="0.25"/>
    <row r="650" spans="1:25" x14ac:dyDescent="0.25">
      <c r="A650" s="132" t="s">
        <v>780</v>
      </c>
      <c r="B650" s="132"/>
      <c r="C650" s="132"/>
      <c r="D650" s="132"/>
      <c r="G650" s="133">
        <v>13559.51</v>
      </c>
      <c r="H650" s="133"/>
      <c r="I650" s="71">
        <v>13364.87</v>
      </c>
      <c r="K650" s="71">
        <v>194.64</v>
      </c>
      <c r="M650" s="133">
        <v>20339.264999999999</v>
      </c>
      <c r="N650" s="133"/>
      <c r="P650" s="71">
        <v>6974.3950000000004</v>
      </c>
      <c r="R650" s="132" t="s">
        <v>781</v>
      </c>
      <c r="S650" s="132"/>
      <c r="T650" s="132"/>
      <c r="U650" s="132"/>
      <c r="V650" s="132"/>
      <c r="W650" s="132"/>
      <c r="X650" s="132"/>
      <c r="Y650" s="132"/>
    </row>
    <row r="651" spans="1:25" ht="0.75" customHeight="1" x14ac:dyDescent="0.25"/>
    <row r="652" spans="1:25" x14ac:dyDescent="0.25">
      <c r="A652" s="132" t="s">
        <v>782</v>
      </c>
      <c r="B652" s="132"/>
      <c r="C652" s="132"/>
      <c r="D652" s="132"/>
      <c r="G652" s="133">
        <v>1139</v>
      </c>
      <c r="H652" s="133"/>
      <c r="I652" s="71">
        <v>10996.61</v>
      </c>
      <c r="K652" s="71">
        <v>-9857.61</v>
      </c>
      <c r="M652" s="133">
        <v>1708.5</v>
      </c>
      <c r="N652" s="133"/>
      <c r="P652" s="71">
        <v>-9288.11</v>
      </c>
      <c r="R652" s="132" t="s">
        <v>783</v>
      </c>
      <c r="S652" s="132"/>
      <c r="T652" s="132"/>
      <c r="U652" s="132"/>
      <c r="V652" s="132"/>
      <c r="W652" s="132"/>
      <c r="X652" s="132"/>
      <c r="Y652" s="132"/>
    </row>
    <row r="653" spans="1:25" ht="0.75" customHeight="1" x14ac:dyDescent="0.25"/>
    <row r="654" spans="1:25" x14ac:dyDescent="0.25">
      <c r="A654" s="132" t="s">
        <v>784</v>
      </c>
      <c r="B654" s="132"/>
      <c r="C654" s="132"/>
      <c r="D654" s="132"/>
      <c r="G654" s="133">
        <v>44.14</v>
      </c>
      <c r="H654" s="133"/>
      <c r="I654" s="71">
        <v>0</v>
      </c>
      <c r="K654" s="71">
        <v>44.14</v>
      </c>
      <c r="M654" s="133">
        <v>66.209999999999994</v>
      </c>
      <c r="N654" s="133"/>
      <c r="P654" s="71">
        <v>66.209999999999994</v>
      </c>
      <c r="R654" s="132" t="s">
        <v>785</v>
      </c>
      <c r="S654" s="132"/>
      <c r="T654" s="132"/>
      <c r="U654" s="132"/>
      <c r="V654" s="132"/>
      <c r="W654" s="132"/>
      <c r="X654" s="132"/>
      <c r="Y654" s="132"/>
    </row>
    <row r="655" spans="1:25" ht="0.75" customHeight="1" x14ac:dyDescent="0.25"/>
    <row r="656" spans="1:25" x14ac:dyDescent="0.25">
      <c r="A656" s="132" t="s">
        <v>786</v>
      </c>
      <c r="B656" s="132"/>
      <c r="C656" s="132"/>
      <c r="D656" s="132"/>
      <c r="G656" s="133">
        <v>0</v>
      </c>
      <c r="H656" s="133"/>
      <c r="I656" s="71">
        <v>1588.8</v>
      </c>
      <c r="K656" s="71">
        <v>-1588.8</v>
      </c>
      <c r="M656" s="133">
        <v>0</v>
      </c>
      <c r="N656" s="133"/>
      <c r="P656" s="71">
        <v>-1588.8</v>
      </c>
      <c r="R656" s="132" t="s">
        <v>787</v>
      </c>
      <c r="S656" s="132"/>
      <c r="T656" s="132"/>
      <c r="U656" s="132"/>
      <c r="V656" s="132"/>
      <c r="W656" s="132"/>
      <c r="X656" s="132"/>
      <c r="Y656" s="132"/>
    </row>
    <row r="657" spans="1:25" ht="0.75" customHeight="1" x14ac:dyDescent="0.25"/>
    <row r="658" spans="1:25" x14ac:dyDescent="0.25">
      <c r="A658" s="132" t="s">
        <v>788</v>
      </c>
      <c r="B658" s="132"/>
      <c r="C658" s="132"/>
      <c r="D658" s="132"/>
      <c r="G658" s="133">
        <v>79.349999999999994</v>
      </c>
      <c r="H658" s="133"/>
      <c r="I658" s="71">
        <v>0</v>
      </c>
      <c r="K658" s="71">
        <v>79.349999999999994</v>
      </c>
      <c r="M658" s="133">
        <v>119.02500000000001</v>
      </c>
      <c r="N658" s="133"/>
      <c r="P658" s="71">
        <v>119.02500000000001</v>
      </c>
      <c r="R658" s="132" t="s">
        <v>789</v>
      </c>
      <c r="S658" s="132"/>
      <c r="T658" s="132"/>
      <c r="U658" s="132"/>
      <c r="V658" s="132"/>
      <c r="W658" s="132"/>
      <c r="X658" s="132"/>
      <c r="Y658" s="132"/>
    </row>
    <row r="659" spans="1:25" ht="0.75" customHeight="1" x14ac:dyDescent="0.25"/>
    <row r="660" spans="1:25" x14ac:dyDescent="0.25">
      <c r="A660" s="132" t="s">
        <v>790</v>
      </c>
      <c r="B660" s="132"/>
      <c r="C660" s="132"/>
      <c r="D660" s="132"/>
      <c r="G660" s="133">
        <v>0</v>
      </c>
      <c r="H660" s="133"/>
      <c r="I660" s="71">
        <v>1588.8</v>
      </c>
      <c r="K660" s="71">
        <v>-1588.8</v>
      </c>
      <c r="M660" s="133">
        <v>0</v>
      </c>
      <c r="N660" s="133"/>
      <c r="P660" s="71">
        <v>-1588.8</v>
      </c>
      <c r="R660" s="132" t="s">
        <v>791</v>
      </c>
      <c r="S660" s="132"/>
      <c r="T660" s="132"/>
      <c r="U660" s="132"/>
      <c r="V660" s="132"/>
      <c r="W660" s="132"/>
      <c r="X660" s="132"/>
      <c r="Y660" s="132"/>
    </row>
    <row r="661" spans="1:25" ht="0.75" customHeight="1" x14ac:dyDescent="0.25"/>
    <row r="662" spans="1:25" x14ac:dyDescent="0.25">
      <c r="A662" s="132" t="s">
        <v>792</v>
      </c>
      <c r="B662" s="132"/>
      <c r="C662" s="132"/>
      <c r="D662" s="132"/>
      <c r="G662" s="133">
        <v>1104.3900000000001</v>
      </c>
      <c r="H662" s="133"/>
      <c r="I662" s="71">
        <v>1031.23</v>
      </c>
      <c r="K662" s="71">
        <v>73.16</v>
      </c>
      <c r="M662" s="133">
        <v>1656.585</v>
      </c>
      <c r="N662" s="133"/>
      <c r="P662" s="71">
        <v>625.35500000000002</v>
      </c>
      <c r="R662" s="132" t="s">
        <v>793</v>
      </c>
      <c r="S662" s="132"/>
      <c r="T662" s="132"/>
      <c r="U662" s="132"/>
      <c r="V662" s="132"/>
      <c r="W662" s="132"/>
      <c r="X662" s="132"/>
      <c r="Y662" s="132"/>
    </row>
    <row r="663" spans="1:25" ht="0.75" customHeight="1" x14ac:dyDescent="0.25"/>
    <row r="664" spans="1:25" x14ac:dyDescent="0.25">
      <c r="A664" s="132" t="s">
        <v>794</v>
      </c>
      <c r="B664" s="132"/>
      <c r="C664" s="132"/>
      <c r="D664" s="132"/>
      <c r="G664" s="133">
        <v>389.43</v>
      </c>
      <c r="H664" s="133"/>
      <c r="I664" s="71">
        <v>0</v>
      </c>
      <c r="K664" s="71">
        <v>389.43</v>
      </c>
      <c r="M664" s="133">
        <v>584.14499999999998</v>
      </c>
      <c r="N664" s="133"/>
      <c r="P664" s="71">
        <v>584.14499999999998</v>
      </c>
      <c r="R664" s="132" t="s">
        <v>795</v>
      </c>
      <c r="S664" s="132"/>
      <c r="T664" s="132"/>
      <c r="U664" s="132"/>
      <c r="V664" s="132"/>
      <c r="W664" s="132"/>
      <c r="X664" s="132"/>
      <c r="Y664" s="132"/>
    </row>
    <row r="665" spans="1:25" ht="0.75" customHeight="1" x14ac:dyDescent="0.25"/>
    <row r="666" spans="1:25" x14ac:dyDescent="0.25">
      <c r="A666" s="132" t="s">
        <v>796</v>
      </c>
      <c r="B666" s="132"/>
      <c r="C666" s="132"/>
      <c r="D666" s="132"/>
      <c r="G666" s="133">
        <v>585.91999999999996</v>
      </c>
      <c r="H666" s="133"/>
      <c r="I666" s="71">
        <v>0</v>
      </c>
      <c r="K666" s="71">
        <v>585.91999999999996</v>
      </c>
      <c r="M666" s="133">
        <v>878.88</v>
      </c>
      <c r="N666" s="133"/>
      <c r="P666" s="71">
        <v>878.88</v>
      </c>
      <c r="R666" s="132" t="s">
        <v>797</v>
      </c>
      <c r="S666" s="132"/>
      <c r="T666" s="132"/>
      <c r="U666" s="132"/>
      <c r="V666" s="132"/>
      <c r="W666" s="132"/>
      <c r="X666" s="132"/>
      <c r="Y666" s="132"/>
    </row>
    <row r="667" spans="1:25" ht="0.75" customHeight="1" x14ac:dyDescent="0.25"/>
    <row r="668" spans="1:25" x14ac:dyDescent="0.25">
      <c r="A668" s="132" t="s">
        <v>798</v>
      </c>
      <c r="B668" s="132"/>
      <c r="C668" s="132"/>
      <c r="D668" s="132"/>
      <c r="G668" s="133">
        <v>132.25</v>
      </c>
      <c r="H668" s="133"/>
      <c r="I668" s="71">
        <v>0</v>
      </c>
      <c r="K668" s="71">
        <v>132.25</v>
      </c>
      <c r="M668" s="133">
        <v>198.375</v>
      </c>
      <c r="N668" s="133"/>
      <c r="P668" s="71">
        <v>198.375</v>
      </c>
      <c r="R668" s="132" t="s">
        <v>799</v>
      </c>
      <c r="S668" s="132"/>
      <c r="T668" s="132"/>
      <c r="U668" s="132"/>
      <c r="V668" s="132"/>
      <c r="W668" s="132"/>
      <c r="X668" s="132"/>
      <c r="Y668" s="132"/>
    </row>
    <row r="669" spans="1:25" ht="0.75" customHeight="1" x14ac:dyDescent="0.25"/>
    <row r="670" spans="1:25" x14ac:dyDescent="0.25">
      <c r="A670" s="132" t="s">
        <v>800</v>
      </c>
      <c r="B670" s="132"/>
      <c r="C670" s="132"/>
      <c r="D670" s="132"/>
      <c r="G670" s="133">
        <v>0</v>
      </c>
      <c r="H670" s="133"/>
      <c r="I670" s="71">
        <v>236.83</v>
      </c>
      <c r="K670" s="71">
        <v>-236.83</v>
      </c>
      <c r="M670" s="133">
        <v>0</v>
      </c>
      <c r="N670" s="133"/>
      <c r="P670" s="71">
        <v>-236.83</v>
      </c>
      <c r="R670" s="132" t="s">
        <v>801</v>
      </c>
      <c r="S670" s="132"/>
      <c r="T670" s="132"/>
      <c r="U670" s="132"/>
      <c r="V670" s="132"/>
      <c r="W670" s="132"/>
      <c r="X670" s="132"/>
      <c r="Y670" s="132"/>
    </row>
    <row r="671" spans="1:25" ht="0.75" customHeight="1" x14ac:dyDescent="0.25"/>
    <row r="672" spans="1:25" x14ac:dyDescent="0.25">
      <c r="A672" s="132" t="s">
        <v>802</v>
      </c>
      <c r="B672" s="132"/>
      <c r="C672" s="132"/>
      <c r="D672" s="132"/>
      <c r="G672" s="133">
        <v>0</v>
      </c>
      <c r="H672" s="133"/>
      <c r="I672" s="71">
        <v>236.83</v>
      </c>
      <c r="K672" s="71">
        <v>-236.83</v>
      </c>
      <c r="M672" s="133">
        <v>0</v>
      </c>
      <c r="N672" s="133"/>
      <c r="P672" s="71">
        <v>-236.83</v>
      </c>
      <c r="R672" s="132" t="s">
        <v>803</v>
      </c>
      <c r="S672" s="132"/>
      <c r="T672" s="132"/>
      <c r="U672" s="132"/>
      <c r="V672" s="132"/>
      <c r="W672" s="132"/>
      <c r="X672" s="132"/>
      <c r="Y672" s="132"/>
    </row>
    <row r="673" spans="1:25" x14ac:dyDescent="0.25">
      <c r="A673" s="132" t="s">
        <v>804</v>
      </c>
      <c r="B673" s="132"/>
      <c r="C673" s="132"/>
      <c r="D673" s="132"/>
      <c r="G673" s="133">
        <v>0</v>
      </c>
      <c r="H673" s="133"/>
      <c r="I673" s="71">
        <v>236.83</v>
      </c>
      <c r="K673" s="71">
        <v>-236.83</v>
      </c>
      <c r="M673" s="133">
        <v>0</v>
      </c>
      <c r="N673" s="133"/>
      <c r="P673" s="71">
        <v>-236.83</v>
      </c>
      <c r="R673" s="132" t="s">
        <v>805</v>
      </c>
      <c r="S673" s="132"/>
      <c r="T673" s="132"/>
      <c r="U673" s="132"/>
      <c r="V673" s="132"/>
      <c r="W673" s="132"/>
      <c r="X673" s="132"/>
      <c r="Y673" s="132"/>
    </row>
    <row r="674" spans="1:25" ht="0.75" customHeight="1" x14ac:dyDescent="0.25"/>
    <row r="675" spans="1:25" x14ac:dyDescent="0.25">
      <c r="A675" s="132" t="s">
        <v>806</v>
      </c>
      <c r="B675" s="132"/>
      <c r="C675" s="132"/>
      <c r="D675" s="132"/>
      <c r="G675" s="133">
        <v>529</v>
      </c>
      <c r="H675" s="133"/>
      <c r="I675" s="71">
        <v>0</v>
      </c>
      <c r="K675" s="71">
        <v>529</v>
      </c>
      <c r="M675" s="133">
        <v>793.5</v>
      </c>
      <c r="N675" s="133"/>
      <c r="P675" s="71">
        <v>793.5</v>
      </c>
      <c r="R675" s="132" t="s">
        <v>807</v>
      </c>
      <c r="S675" s="132"/>
      <c r="T675" s="132"/>
      <c r="U675" s="132"/>
      <c r="V675" s="132"/>
      <c r="W675" s="132"/>
      <c r="X675" s="132"/>
      <c r="Y675" s="132"/>
    </row>
    <row r="676" spans="1:25" ht="0.75" customHeight="1" x14ac:dyDescent="0.25"/>
    <row r="677" spans="1:25" x14ac:dyDescent="0.25">
      <c r="A677" s="132" t="s">
        <v>808</v>
      </c>
      <c r="B677" s="132"/>
      <c r="C677" s="132"/>
      <c r="D677" s="132"/>
      <c r="G677" s="133">
        <v>132.25</v>
      </c>
      <c r="H677" s="133"/>
      <c r="I677" s="71">
        <v>0</v>
      </c>
      <c r="K677" s="71">
        <v>132.25</v>
      </c>
      <c r="M677" s="133">
        <v>198.375</v>
      </c>
      <c r="N677" s="133"/>
      <c r="P677" s="71">
        <v>198.375</v>
      </c>
      <c r="R677" s="132" t="s">
        <v>809</v>
      </c>
      <c r="S677" s="132"/>
      <c r="T677" s="132"/>
      <c r="U677" s="132"/>
      <c r="V677" s="132"/>
      <c r="W677" s="132"/>
      <c r="X677" s="132"/>
      <c r="Y677" s="132"/>
    </row>
    <row r="678" spans="1:25" ht="0.75" customHeight="1" x14ac:dyDescent="0.25"/>
    <row r="679" spans="1:25" x14ac:dyDescent="0.25">
      <c r="A679" s="132" t="s">
        <v>810</v>
      </c>
      <c r="B679" s="132"/>
      <c r="C679" s="132"/>
      <c r="D679" s="132"/>
      <c r="G679" s="133">
        <v>105.8</v>
      </c>
      <c r="H679" s="133"/>
      <c r="I679" s="71">
        <v>0</v>
      </c>
      <c r="K679" s="71">
        <v>105.8</v>
      </c>
      <c r="M679" s="133">
        <v>158.69999999999999</v>
      </c>
      <c r="N679" s="133"/>
      <c r="P679" s="71">
        <v>158.69999999999999</v>
      </c>
      <c r="R679" s="132" t="s">
        <v>811</v>
      </c>
      <c r="S679" s="132"/>
      <c r="T679" s="132"/>
      <c r="U679" s="132"/>
      <c r="V679" s="132"/>
      <c r="W679" s="132"/>
      <c r="X679" s="132"/>
      <c r="Y679" s="132"/>
    </row>
    <row r="680" spans="1:25" ht="0.75" customHeight="1" x14ac:dyDescent="0.25"/>
    <row r="681" spans="1:25" x14ac:dyDescent="0.25">
      <c r="A681" s="132" t="s">
        <v>812</v>
      </c>
      <c r="B681" s="132"/>
      <c r="C681" s="132"/>
      <c r="D681" s="132"/>
      <c r="G681" s="133">
        <v>105.8</v>
      </c>
      <c r="H681" s="133"/>
      <c r="I681" s="71">
        <v>0</v>
      </c>
      <c r="K681" s="71">
        <v>105.8</v>
      </c>
      <c r="M681" s="133">
        <v>158.69999999999999</v>
      </c>
      <c r="N681" s="133"/>
      <c r="P681" s="71">
        <v>158.69999999999999</v>
      </c>
      <c r="R681" s="132" t="s">
        <v>813</v>
      </c>
      <c r="S681" s="132"/>
      <c r="T681" s="132"/>
      <c r="U681" s="132"/>
      <c r="V681" s="132"/>
      <c r="W681" s="132"/>
      <c r="X681" s="132"/>
      <c r="Y681" s="132"/>
    </row>
    <row r="682" spans="1:25" ht="0.75" customHeight="1" x14ac:dyDescent="0.25"/>
    <row r="683" spans="1:25" x14ac:dyDescent="0.25">
      <c r="A683" s="132" t="s">
        <v>814</v>
      </c>
      <c r="B683" s="132"/>
      <c r="C683" s="132"/>
      <c r="D683" s="132"/>
      <c r="G683" s="133">
        <v>0</v>
      </c>
      <c r="H683" s="133"/>
      <c r="I683" s="71">
        <v>6127.79</v>
      </c>
      <c r="K683" s="71">
        <v>-6127.79</v>
      </c>
      <c r="M683" s="133">
        <v>0</v>
      </c>
      <c r="N683" s="133"/>
      <c r="P683" s="71">
        <v>-6127.79</v>
      </c>
      <c r="R683" s="132" t="s">
        <v>815</v>
      </c>
      <c r="S683" s="132"/>
      <c r="T683" s="132"/>
      <c r="U683" s="132"/>
      <c r="V683" s="132"/>
      <c r="W683" s="132"/>
      <c r="X683" s="132"/>
      <c r="Y683" s="132"/>
    </row>
    <row r="684" spans="1:25" ht="0.75" customHeight="1" x14ac:dyDescent="0.25"/>
    <row r="685" spans="1:25" x14ac:dyDescent="0.25">
      <c r="A685" s="132" t="s">
        <v>816</v>
      </c>
      <c r="B685" s="132"/>
      <c r="C685" s="132"/>
      <c r="D685" s="132"/>
      <c r="G685" s="133">
        <v>67434.880000000005</v>
      </c>
      <c r="H685" s="133"/>
      <c r="I685" s="71">
        <v>164996.28</v>
      </c>
      <c r="K685" s="71">
        <v>-97561.4</v>
      </c>
      <c r="M685" s="133">
        <v>101152.32000000001</v>
      </c>
      <c r="N685" s="133"/>
      <c r="P685" s="71">
        <v>-63843.96</v>
      </c>
      <c r="R685" s="132" t="s">
        <v>817</v>
      </c>
      <c r="S685" s="132"/>
      <c r="T685" s="132"/>
      <c r="U685" s="132"/>
      <c r="V685" s="132"/>
      <c r="W685" s="132"/>
      <c r="X685" s="132"/>
      <c r="Y685" s="132"/>
    </row>
    <row r="686" spans="1:25" ht="0.75" customHeight="1" x14ac:dyDescent="0.25"/>
    <row r="687" spans="1:25" x14ac:dyDescent="0.25">
      <c r="A687" s="132" t="s">
        <v>818</v>
      </c>
      <c r="B687" s="132"/>
      <c r="C687" s="132"/>
      <c r="D687" s="132"/>
      <c r="G687" s="133">
        <v>24694.14</v>
      </c>
      <c r="H687" s="133"/>
      <c r="I687" s="71">
        <v>0</v>
      </c>
      <c r="K687" s="71">
        <v>24694.14</v>
      </c>
      <c r="M687" s="133">
        <v>37041.21</v>
      </c>
      <c r="N687" s="133"/>
      <c r="P687" s="71">
        <v>37041.21</v>
      </c>
      <c r="R687" s="132" t="s">
        <v>819</v>
      </c>
      <c r="S687" s="132"/>
      <c r="T687" s="132"/>
      <c r="U687" s="132"/>
      <c r="V687" s="132"/>
      <c r="W687" s="132"/>
      <c r="X687" s="132"/>
      <c r="Y687" s="132"/>
    </row>
    <row r="688" spans="1:25" ht="0.75" customHeight="1" x14ac:dyDescent="0.25"/>
    <row r="689" spans="1:25" x14ac:dyDescent="0.25">
      <c r="A689" s="132" t="s">
        <v>820</v>
      </c>
      <c r="B689" s="132"/>
      <c r="C689" s="132"/>
      <c r="D689" s="132"/>
      <c r="G689" s="133">
        <v>978.03</v>
      </c>
      <c r="H689" s="133"/>
      <c r="I689" s="71">
        <v>0</v>
      </c>
      <c r="K689" s="71">
        <v>978.03</v>
      </c>
      <c r="M689" s="133">
        <v>1467.0450000000001</v>
      </c>
      <c r="N689" s="133"/>
      <c r="P689" s="71">
        <v>1467.0450000000001</v>
      </c>
      <c r="R689" s="132" t="s">
        <v>821</v>
      </c>
      <c r="S689" s="132"/>
      <c r="T689" s="132"/>
      <c r="U689" s="132"/>
      <c r="V689" s="132"/>
      <c r="W689" s="132"/>
      <c r="X689" s="132"/>
      <c r="Y689" s="132"/>
    </row>
    <row r="690" spans="1:25" ht="0.75" customHeight="1" x14ac:dyDescent="0.25"/>
    <row r="691" spans="1:25" x14ac:dyDescent="0.25">
      <c r="A691" s="132" t="s">
        <v>822</v>
      </c>
      <c r="B691" s="132"/>
      <c r="C691" s="132"/>
      <c r="D691" s="132"/>
      <c r="G691" s="133">
        <v>1011.98</v>
      </c>
      <c r="H691" s="133"/>
      <c r="I691" s="71">
        <v>0</v>
      </c>
      <c r="K691" s="71">
        <v>1011.98</v>
      </c>
      <c r="M691" s="133">
        <v>1517.97</v>
      </c>
      <c r="N691" s="133"/>
      <c r="P691" s="71">
        <v>1517.97</v>
      </c>
      <c r="R691" s="132" t="s">
        <v>823</v>
      </c>
      <c r="S691" s="132"/>
      <c r="T691" s="132"/>
      <c r="U691" s="132"/>
      <c r="V691" s="132"/>
      <c r="W691" s="132"/>
      <c r="X691" s="132"/>
      <c r="Y691" s="132"/>
    </row>
    <row r="692" spans="1:25" ht="0.75" customHeight="1" x14ac:dyDescent="0.25"/>
    <row r="693" spans="1:25" x14ac:dyDescent="0.25">
      <c r="A693" s="132" t="s">
        <v>824</v>
      </c>
      <c r="B693" s="132"/>
      <c r="C693" s="132"/>
      <c r="D693" s="132"/>
      <c r="G693" s="133">
        <v>1480</v>
      </c>
      <c r="H693" s="133"/>
      <c r="I693" s="71">
        <v>0</v>
      </c>
      <c r="K693" s="71">
        <v>1480</v>
      </c>
      <c r="M693" s="133">
        <v>2220</v>
      </c>
      <c r="N693" s="133"/>
      <c r="P693" s="71">
        <v>2220</v>
      </c>
      <c r="R693" s="132" t="s">
        <v>825</v>
      </c>
      <c r="S693" s="132"/>
      <c r="T693" s="132"/>
      <c r="U693" s="132"/>
      <c r="V693" s="132"/>
      <c r="W693" s="132"/>
      <c r="X693" s="132"/>
      <c r="Y693" s="132"/>
    </row>
    <row r="694" spans="1:25" ht="0.75" customHeight="1" x14ac:dyDescent="0.25"/>
    <row r="695" spans="1:25" x14ac:dyDescent="0.25">
      <c r="A695" s="132" t="s">
        <v>826</v>
      </c>
      <c r="B695" s="132"/>
      <c r="C695" s="132"/>
      <c r="D695" s="132"/>
      <c r="G695" s="133">
        <v>69.37</v>
      </c>
      <c r="H695" s="133"/>
      <c r="I695" s="71">
        <v>0</v>
      </c>
      <c r="K695" s="71">
        <v>69.37</v>
      </c>
      <c r="M695" s="133">
        <v>104.05500000000001</v>
      </c>
      <c r="N695" s="133"/>
      <c r="P695" s="71">
        <v>104.05500000000001</v>
      </c>
      <c r="R695" s="132" t="s">
        <v>827</v>
      </c>
      <c r="S695" s="132"/>
      <c r="T695" s="132"/>
      <c r="U695" s="132"/>
      <c r="V695" s="132"/>
      <c r="W695" s="132"/>
      <c r="X695" s="132"/>
      <c r="Y695" s="132"/>
    </row>
    <row r="696" spans="1:25" ht="0.75" customHeight="1" x14ac:dyDescent="0.25"/>
    <row r="697" spans="1:25" x14ac:dyDescent="0.25">
      <c r="A697" s="132" t="s">
        <v>828</v>
      </c>
      <c r="B697" s="132"/>
      <c r="C697" s="132"/>
      <c r="D697" s="132"/>
      <c r="G697" s="133">
        <v>132086.48000000001</v>
      </c>
      <c r="H697" s="133"/>
      <c r="I697" s="71">
        <v>231035.77</v>
      </c>
      <c r="K697" s="71">
        <v>-98949.29</v>
      </c>
      <c r="M697" s="133">
        <v>198129.72</v>
      </c>
      <c r="N697" s="133"/>
      <c r="P697" s="71">
        <v>-32906.050000000003</v>
      </c>
      <c r="R697" s="132" t="s">
        <v>829</v>
      </c>
      <c r="S697" s="132"/>
      <c r="T697" s="132"/>
      <c r="U697" s="132"/>
      <c r="V697" s="132"/>
      <c r="W697" s="132"/>
      <c r="X697" s="132"/>
      <c r="Y697" s="132"/>
    </row>
    <row r="698" spans="1:25" ht="0.75" customHeight="1" x14ac:dyDescent="0.25"/>
    <row r="699" spans="1:25" x14ac:dyDescent="0.25">
      <c r="A699" s="132" t="s">
        <v>830</v>
      </c>
      <c r="B699" s="132"/>
      <c r="C699" s="132"/>
      <c r="D699" s="132"/>
      <c r="G699" s="133">
        <v>26014.68</v>
      </c>
      <c r="H699" s="133"/>
      <c r="I699" s="71">
        <v>0</v>
      </c>
      <c r="K699" s="71">
        <v>26014.68</v>
      </c>
      <c r="M699" s="133">
        <v>39022.019999999997</v>
      </c>
      <c r="N699" s="133"/>
      <c r="P699" s="71">
        <v>39022.019999999997</v>
      </c>
      <c r="R699" s="132" t="s">
        <v>831</v>
      </c>
      <c r="S699" s="132"/>
      <c r="T699" s="132"/>
      <c r="U699" s="132"/>
      <c r="V699" s="132"/>
      <c r="W699" s="132"/>
      <c r="X699" s="132"/>
      <c r="Y699" s="132"/>
    </row>
    <row r="700" spans="1:25" ht="0.75" customHeight="1" x14ac:dyDescent="0.25"/>
    <row r="701" spans="1:25" x14ac:dyDescent="0.25">
      <c r="A701" s="132" t="s">
        <v>832</v>
      </c>
      <c r="B701" s="132"/>
      <c r="C701" s="132"/>
      <c r="D701" s="132"/>
      <c r="G701" s="133">
        <v>1756.25</v>
      </c>
      <c r="H701" s="133"/>
      <c r="I701" s="71">
        <v>0</v>
      </c>
      <c r="K701" s="71">
        <v>1756.25</v>
      </c>
      <c r="M701" s="133">
        <v>2634.375</v>
      </c>
      <c r="N701" s="133"/>
      <c r="P701" s="71">
        <v>2634.375</v>
      </c>
      <c r="R701" s="132" t="s">
        <v>833</v>
      </c>
      <c r="S701" s="132"/>
      <c r="T701" s="132"/>
      <c r="U701" s="132"/>
      <c r="V701" s="132"/>
      <c r="W701" s="132"/>
      <c r="X701" s="132"/>
      <c r="Y701" s="132"/>
    </row>
    <row r="702" spans="1:25" ht="0.75" customHeight="1" x14ac:dyDescent="0.25"/>
    <row r="703" spans="1:25" x14ac:dyDescent="0.25">
      <c r="A703" s="132" t="s">
        <v>834</v>
      </c>
      <c r="B703" s="132"/>
      <c r="C703" s="132"/>
      <c r="D703" s="132"/>
      <c r="G703" s="133">
        <v>228582.89</v>
      </c>
      <c r="H703" s="133"/>
      <c r="I703" s="71">
        <v>446670.35</v>
      </c>
      <c r="K703" s="71">
        <v>-218087.46</v>
      </c>
      <c r="M703" s="133">
        <v>342874.33500000002</v>
      </c>
      <c r="N703" s="133"/>
      <c r="P703" s="71">
        <v>-103796.015</v>
      </c>
      <c r="R703" s="132" t="s">
        <v>835</v>
      </c>
      <c r="S703" s="132"/>
      <c r="T703" s="132"/>
      <c r="U703" s="132"/>
      <c r="V703" s="132"/>
      <c r="W703" s="132"/>
      <c r="X703" s="132"/>
      <c r="Y703" s="132"/>
    </row>
    <row r="704" spans="1:25" ht="0.75" customHeight="1" x14ac:dyDescent="0.25"/>
    <row r="705" spans="1:25" x14ac:dyDescent="0.25">
      <c r="A705" s="132" t="s">
        <v>836</v>
      </c>
      <c r="B705" s="132"/>
      <c r="C705" s="132"/>
      <c r="D705" s="132"/>
      <c r="G705" s="133">
        <v>54005.96</v>
      </c>
      <c r="H705" s="133"/>
      <c r="I705" s="71">
        <v>0</v>
      </c>
      <c r="K705" s="71">
        <v>54005.96</v>
      </c>
      <c r="M705" s="133">
        <v>81008.94</v>
      </c>
      <c r="N705" s="133"/>
      <c r="P705" s="71">
        <v>81008.94</v>
      </c>
      <c r="R705" s="132" t="s">
        <v>837</v>
      </c>
      <c r="S705" s="132"/>
      <c r="T705" s="132"/>
      <c r="U705" s="132"/>
      <c r="V705" s="132"/>
      <c r="W705" s="132"/>
      <c r="X705" s="132"/>
      <c r="Y705" s="132"/>
    </row>
    <row r="706" spans="1:25" ht="0.75" customHeight="1" x14ac:dyDescent="0.25"/>
    <row r="707" spans="1:25" x14ac:dyDescent="0.25">
      <c r="A707" s="132" t="s">
        <v>838</v>
      </c>
      <c r="B707" s="132"/>
      <c r="C707" s="132"/>
      <c r="D707" s="132"/>
      <c r="G707" s="133">
        <v>289.68</v>
      </c>
      <c r="H707" s="133"/>
      <c r="I707" s="71">
        <v>0</v>
      </c>
      <c r="K707" s="71">
        <v>289.68</v>
      </c>
      <c r="M707" s="133">
        <v>434.52</v>
      </c>
      <c r="N707" s="133"/>
      <c r="P707" s="71">
        <v>434.52</v>
      </c>
      <c r="R707" s="132" t="s">
        <v>839</v>
      </c>
      <c r="S707" s="132"/>
      <c r="T707" s="132"/>
      <c r="U707" s="132"/>
      <c r="V707" s="132"/>
      <c r="W707" s="132"/>
      <c r="X707" s="132"/>
      <c r="Y707" s="132"/>
    </row>
    <row r="708" spans="1:25" ht="0.75" customHeight="1" x14ac:dyDescent="0.25"/>
    <row r="709" spans="1:25" x14ac:dyDescent="0.25">
      <c r="A709" s="132" t="s">
        <v>840</v>
      </c>
      <c r="B709" s="132"/>
      <c r="C709" s="132"/>
      <c r="D709" s="132"/>
      <c r="G709" s="133">
        <v>15555.5</v>
      </c>
      <c r="H709" s="133"/>
      <c r="I709" s="71">
        <v>45321.1</v>
      </c>
      <c r="K709" s="71">
        <v>-29765.599999999999</v>
      </c>
      <c r="M709" s="133">
        <v>23333.25</v>
      </c>
      <c r="N709" s="133"/>
      <c r="P709" s="71">
        <v>-21987.85</v>
      </c>
      <c r="R709" s="132" t="s">
        <v>841</v>
      </c>
      <c r="S709" s="132"/>
      <c r="T709" s="132"/>
      <c r="U709" s="132"/>
      <c r="V709" s="132"/>
      <c r="W709" s="132"/>
      <c r="X709" s="132"/>
      <c r="Y709" s="132"/>
    </row>
    <row r="710" spans="1:25" ht="0.75" customHeight="1" x14ac:dyDescent="0.25"/>
    <row r="711" spans="1:25" x14ac:dyDescent="0.25">
      <c r="A711" s="132" t="s">
        <v>842</v>
      </c>
      <c r="B711" s="132"/>
      <c r="C711" s="132"/>
      <c r="D711" s="132"/>
      <c r="G711" s="133">
        <v>150525.93</v>
      </c>
      <c r="H711" s="133"/>
      <c r="I711" s="71">
        <v>721756.17</v>
      </c>
      <c r="K711" s="71">
        <v>-571230.24</v>
      </c>
      <c r="M711" s="133">
        <v>225788.89499999999</v>
      </c>
      <c r="N711" s="133"/>
      <c r="P711" s="71">
        <v>-495967.27500000002</v>
      </c>
      <c r="R711" s="132" t="s">
        <v>843</v>
      </c>
      <c r="S711" s="132"/>
      <c r="T711" s="132"/>
      <c r="U711" s="132"/>
      <c r="V711" s="132"/>
      <c r="W711" s="132"/>
      <c r="X711" s="132"/>
      <c r="Y711" s="132"/>
    </row>
    <row r="712" spans="1:25" ht="0.75" customHeight="1" x14ac:dyDescent="0.25"/>
    <row r="713" spans="1:25" x14ac:dyDescent="0.25">
      <c r="A713" s="132" t="s">
        <v>844</v>
      </c>
      <c r="B713" s="132"/>
      <c r="C713" s="132"/>
      <c r="D713" s="132"/>
      <c r="G713" s="133">
        <v>208601.22</v>
      </c>
      <c r="H713" s="133"/>
      <c r="I713" s="71">
        <v>16442.55</v>
      </c>
      <c r="K713" s="71">
        <v>192158.67</v>
      </c>
      <c r="M713" s="133">
        <v>312901.83</v>
      </c>
      <c r="N713" s="133"/>
      <c r="P713" s="71">
        <v>296459.28000000003</v>
      </c>
      <c r="R713" s="132" t="s">
        <v>845</v>
      </c>
      <c r="S713" s="132"/>
      <c r="T713" s="132"/>
      <c r="U713" s="132"/>
      <c r="V713" s="132"/>
      <c r="W713" s="132"/>
      <c r="X713" s="132"/>
      <c r="Y713" s="132"/>
    </row>
    <row r="714" spans="1:25" ht="0.75" customHeight="1" x14ac:dyDescent="0.25"/>
    <row r="715" spans="1:25" x14ac:dyDescent="0.25">
      <c r="A715" s="132" t="s">
        <v>846</v>
      </c>
      <c r="B715" s="132"/>
      <c r="C715" s="132"/>
      <c r="D715" s="132"/>
      <c r="G715" s="133">
        <v>18970.68</v>
      </c>
      <c r="H715" s="133"/>
      <c r="I715" s="71">
        <v>9992.4599999999991</v>
      </c>
      <c r="K715" s="71">
        <v>8978.2199999999993</v>
      </c>
      <c r="M715" s="133">
        <v>28456.02</v>
      </c>
      <c r="N715" s="133"/>
      <c r="P715" s="71">
        <v>18463.560000000001</v>
      </c>
      <c r="R715" s="132" t="s">
        <v>847</v>
      </c>
      <c r="S715" s="132"/>
      <c r="T715" s="132"/>
      <c r="U715" s="132"/>
      <c r="V715" s="132"/>
      <c r="W715" s="132"/>
      <c r="X715" s="132"/>
      <c r="Y715" s="132"/>
    </row>
    <row r="716" spans="1:25" ht="0.75" customHeight="1" x14ac:dyDescent="0.25"/>
    <row r="717" spans="1:25" x14ac:dyDescent="0.25">
      <c r="A717" s="132" t="s">
        <v>848</v>
      </c>
      <c r="B717" s="132"/>
      <c r="C717" s="132"/>
      <c r="D717" s="132"/>
      <c r="G717" s="133">
        <v>7681.73</v>
      </c>
      <c r="H717" s="133"/>
      <c r="I717" s="71">
        <v>0</v>
      </c>
      <c r="K717" s="71">
        <v>7681.73</v>
      </c>
      <c r="M717" s="133">
        <v>11522.594999999999</v>
      </c>
      <c r="N717" s="133"/>
      <c r="P717" s="71">
        <v>11522.594999999999</v>
      </c>
      <c r="R717" s="132" t="s">
        <v>849</v>
      </c>
      <c r="S717" s="132"/>
      <c r="T717" s="132"/>
      <c r="U717" s="132"/>
      <c r="V717" s="132"/>
      <c r="W717" s="132"/>
      <c r="X717" s="132"/>
      <c r="Y717" s="132"/>
    </row>
    <row r="718" spans="1:25" ht="0.75" customHeight="1" x14ac:dyDescent="0.25"/>
    <row r="719" spans="1:25" x14ac:dyDescent="0.25">
      <c r="A719" s="132" t="s">
        <v>850</v>
      </c>
      <c r="B719" s="132"/>
      <c r="C719" s="132"/>
      <c r="D719" s="132"/>
      <c r="G719" s="133">
        <v>2597.37</v>
      </c>
      <c r="H719" s="133"/>
      <c r="I719" s="71">
        <v>0</v>
      </c>
      <c r="K719" s="71">
        <v>2597.37</v>
      </c>
      <c r="M719" s="133">
        <v>3896.0549999999998</v>
      </c>
      <c r="N719" s="133"/>
      <c r="P719" s="71">
        <v>3896.0549999999998</v>
      </c>
      <c r="R719" s="132" t="s">
        <v>851</v>
      </c>
      <c r="S719" s="132"/>
      <c r="T719" s="132"/>
      <c r="U719" s="132"/>
      <c r="V719" s="132"/>
      <c r="W719" s="132"/>
      <c r="X719" s="132"/>
      <c r="Y719" s="132"/>
    </row>
    <row r="720" spans="1:25" ht="0.75" customHeight="1" x14ac:dyDescent="0.25"/>
    <row r="721" spans="1:25" x14ac:dyDescent="0.25">
      <c r="A721" s="132" t="s">
        <v>852</v>
      </c>
      <c r="B721" s="132"/>
      <c r="C721" s="132"/>
      <c r="D721" s="132"/>
      <c r="G721" s="133">
        <v>0</v>
      </c>
      <c r="H721" s="133"/>
      <c r="I721" s="71">
        <v>2508.3000000000002</v>
      </c>
      <c r="K721" s="71">
        <v>-2508.3000000000002</v>
      </c>
      <c r="M721" s="133">
        <v>0</v>
      </c>
      <c r="N721" s="133"/>
      <c r="P721" s="71">
        <v>-2508.3000000000002</v>
      </c>
      <c r="R721" s="132" t="s">
        <v>853</v>
      </c>
      <c r="S721" s="132"/>
      <c r="T721" s="132"/>
      <c r="U721" s="132"/>
      <c r="V721" s="132"/>
      <c r="W721" s="132"/>
      <c r="X721" s="132"/>
      <c r="Y721" s="132"/>
    </row>
    <row r="722" spans="1:25" ht="0.75" customHeight="1" x14ac:dyDescent="0.25"/>
    <row r="723" spans="1:25" x14ac:dyDescent="0.25">
      <c r="A723" s="132" t="s">
        <v>854</v>
      </c>
      <c r="B723" s="132"/>
      <c r="C723" s="132"/>
      <c r="D723" s="132"/>
      <c r="G723" s="133">
        <v>29609.49</v>
      </c>
      <c r="H723" s="133"/>
      <c r="I723" s="71">
        <v>29179.17</v>
      </c>
      <c r="K723" s="71">
        <v>430.32</v>
      </c>
      <c r="M723" s="133">
        <v>44414.235000000001</v>
      </c>
      <c r="N723" s="133"/>
      <c r="P723" s="71">
        <v>15235.065000000001</v>
      </c>
      <c r="R723" s="132" t="s">
        <v>855</v>
      </c>
      <c r="S723" s="132"/>
      <c r="T723" s="132"/>
      <c r="U723" s="132"/>
      <c r="V723" s="132"/>
      <c r="W723" s="132"/>
      <c r="X723" s="132"/>
      <c r="Y723" s="132"/>
    </row>
    <row r="724" spans="1:25" ht="0.75" customHeight="1" x14ac:dyDescent="0.25"/>
    <row r="725" spans="1:25" x14ac:dyDescent="0.25">
      <c r="A725" s="132" t="s">
        <v>856</v>
      </c>
      <c r="B725" s="132"/>
      <c r="C725" s="132"/>
      <c r="D725" s="132"/>
      <c r="G725" s="133">
        <v>771.78</v>
      </c>
      <c r="H725" s="133"/>
      <c r="I725" s="71">
        <v>2508.3000000000002</v>
      </c>
      <c r="K725" s="71">
        <v>-1736.52</v>
      </c>
      <c r="M725" s="133">
        <v>1157.67</v>
      </c>
      <c r="N725" s="133"/>
      <c r="P725" s="71">
        <v>-1350.63</v>
      </c>
      <c r="R725" s="132" t="s">
        <v>857</v>
      </c>
      <c r="S725" s="132"/>
      <c r="T725" s="132"/>
      <c r="U725" s="132"/>
      <c r="V725" s="132"/>
      <c r="W725" s="132"/>
      <c r="X725" s="132"/>
      <c r="Y725" s="132"/>
    </row>
    <row r="726" spans="1:25" ht="0.75" customHeight="1" x14ac:dyDescent="0.25"/>
    <row r="727" spans="1:25" x14ac:dyDescent="0.25">
      <c r="A727" s="132" t="s">
        <v>858</v>
      </c>
      <c r="B727" s="132"/>
      <c r="C727" s="132"/>
      <c r="D727" s="132"/>
      <c r="G727" s="133">
        <v>9304.0499999999993</v>
      </c>
      <c r="H727" s="133"/>
      <c r="I727" s="71">
        <v>39421.35</v>
      </c>
      <c r="K727" s="71">
        <v>-30117.3</v>
      </c>
      <c r="M727" s="133">
        <v>13956.075000000001</v>
      </c>
      <c r="N727" s="133"/>
      <c r="P727" s="71">
        <v>-25465.275000000001</v>
      </c>
      <c r="R727" s="132" t="s">
        <v>859</v>
      </c>
      <c r="S727" s="132"/>
      <c r="T727" s="132"/>
      <c r="U727" s="132"/>
      <c r="V727" s="132"/>
      <c r="W727" s="132"/>
      <c r="X727" s="132"/>
      <c r="Y727" s="132"/>
    </row>
    <row r="728" spans="1:25" ht="0.75" customHeight="1" x14ac:dyDescent="0.25"/>
    <row r="729" spans="1:25" x14ac:dyDescent="0.25">
      <c r="A729" s="132" t="s">
        <v>860</v>
      </c>
      <c r="B729" s="132"/>
      <c r="C729" s="132"/>
      <c r="D729" s="132"/>
      <c r="G729" s="133">
        <v>134.16</v>
      </c>
      <c r="H729" s="133"/>
      <c r="I729" s="71">
        <v>0</v>
      </c>
      <c r="K729" s="71">
        <v>134.16</v>
      </c>
      <c r="M729" s="133">
        <v>201.24</v>
      </c>
      <c r="N729" s="133"/>
      <c r="P729" s="71">
        <v>201.24</v>
      </c>
      <c r="R729" s="132" t="s">
        <v>861</v>
      </c>
      <c r="S729" s="132"/>
      <c r="T729" s="132"/>
      <c r="U729" s="132"/>
      <c r="V729" s="132"/>
      <c r="W729" s="132"/>
      <c r="X729" s="132"/>
      <c r="Y729" s="132"/>
    </row>
    <row r="730" spans="1:25" ht="0.75" customHeight="1" x14ac:dyDescent="0.25"/>
    <row r="731" spans="1:25" x14ac:dyDescent="0.25">
      <c r="A731" s="132" t="s">
        <v>862</v>
      </c>
      <c r="B731" s="132"/>
      <c r="C731" s="132"/>
      <c r="D731" s="132"/>
      <c r="G731" s="133">
        <v>10839.84</v>
      </c>
      <c r="H731" s="133"/>
      <c r="I731" s="71">
        <v>0</v>
      </c>
      <c r="K731" s="71">
        <v>10839.84</v>
      </c>
      <c r="M731" s="133">
        <v>16259.76</v>
      </c>
      <c r="N731" s="133"/>
      <c r="P731" s="71">
        <v>16259.76</v>
      </c>
      <c r="R731" s="132" t="s">
        <v>863</v>
      </c>
      <c r="S731" s="132"/>
      <c r="T731" s="132"/>
      <c r="U731" s="132"/>
      <c r="V731" s="132"/>
      <c r="W731" s="132"/>
      <c r="X731" s="132"/>
      <c r="Y731" s="132"/>
    </row>
    <row r="732" spans="1:25" ht="0.75" customHeight="1" x14ac:dyDescent="0.25"/>
    <row r="733" spans="1:25" x14ac:dyDescent="0.25">
      <c r="A733" s="132" t="s">
        <v>864</v>
      </c>
      <c r="B733" s="132"/>
      <c r="C733" s="132"/>
      <c r="D733" s="132"/>
      <c r="G733" s="133">
        <v>3855.84</v>
      </c>
      <c r="H733" s="133"/>
      <c r="I733" s="71">
        <v>5016.6099999999997</v>
      </c>
      <c r="K733" s="71">
        <v>-1160.77</v>
      </c>
      <c r="M733" s="133">
        <v>5783.76</v>
      </c>
      <c r="N733" s="133"/>
      <c r="P733" s="71">
        <v>767.15</v>
      </c>
      <c r="R733" s="132" t="s">
        <v>865</v>
      </c>
      <c r="S733" s="132"/>
      <c r="T733" s="132"/>
      <c r="U733" s="132"/>
      <c r="V733" s="132"/>
      <c r="W733" s="132"/>
      <c r="X733" s="132"/>
      <c r="Y733" s="132"/>
    </row>
    <row r="734" spans="1:25" ht="0.75" customHeight="1" x14ac:dyDescent="0.25"/>
    <row r="735" spans="1:25" x14ac:dyDescent="0.25">
      <c r="A735" s="132" t="s">
        <v>866</v>
      </c>
      <c r="B735" s="132"/>
      <c r="C735" s="132"/>
      <c r="D735" s="132"/>
      <c r="G735" s="133">
        <v>3600.46</v>
      </c>
      <c r="H735" s="133"/>
      <c r="I735" s="71">
        <v>1504.98</v>
      </c>
      <c r="K735" s="71">
        <v>2095.48</v>
      </c>
      <c r="M735" s="133">
        <v>5400.69</v>
      </c>
      <c r="N735" s="133"/>
      <c r="P735" s="71">
        <v>3895.71</v>
      </c>
      <c r="R735" s="132" t="s">
        <v>867</v>
      </c>
      <c r="S735" s="132"/>
      <c r="T735" s="132"/>
      <c r="U735" s="132"/>
      <c r="V735" s="132"/>
      <c r="W735" s="132"/>
      <c r="X735" s="132"/>
      <c r="Y735" s="132"/>
    </row>
    <row r="736" spans="1:25" ht="0.75" customHeight="1" x14ac:dyDescent="0.25"/>
    <row r="737" spans="1:25" x14ac:dyDescent="0.25">
      <c r="A737" s="132" t="s">
        <v>868</v>
      </c>
      <c r="B737" s="132"/>
      <c r="C737" s="132"/>
      <c r="D737" s="132"/>
      <c r="G737" s="133">
        <v>4810.28</v>
      </c>
      <c r="H737" s="133"/>
      <c r="I737" s="71">
        <v>12681.57</v>
      </c>
      <c r="K737" s="71">
        <v>-7871.29</v>
      </c>
      <c r="M737" s="133">
        <v>7215.42</v>
      </c>
      <c r="N737" s="133"/>
      <c r="P737" s="71">
        <v>-5466.15</v>
      </c>
      <c r="R737" s="132" t="s">
        <v>869</v>
      </c>
      <c r="S737" s="132"/>
      <c r="T737" s="132"/>
      <c r="U737" s="132"/>
      <c r="V737" s="132"/>
      <c r="W737" s="132"/>
      <c r="X737" s="132"/>
      <c r="Y737" s="132"/>
    </row>
    <row r="738" spans="1:25" ht="0.75" customHeight="1" x14ac:dyDescent="0.25"/>
    <row r="739" spans="1:25" x14ac:dyDescent="0.25">
      <c r="A739" s="132" t="s">
        <v>870</v>
      </c>
      <c r="B739" s="132"/>
      <c r="C739" s="132"/>
      <c r="D739" s="132"/>
      <c r="G739" s="133">
        <v>12742.5</v>
      </c>
      <c r="H739" s="133"/>
      <c r="I739" s="71">
        <v>8438.39</v>
      </c>
      <c r="K739" s="71">
        <v>4304.1099999999997</v>
      </c>
      <c r="M739" s="133">
        <v>19113.75</v>
      </c>
      <c r="N739" s="133"/>
      <c r="P739" s="71">
        <v>10675.36</v>
      </c>
      <c r="R739" s="132" t="s">
        <v>871</v>
      </c>
      <c r="S739" s="132"/>
      <c r="T739" s="132"/>
      <c r="U739" s="132"/>
      <c r="V739" s="132"/>
      <c r="W739" s="132"/>
      <c r="X739" s="132"/>
      <c r="Y739" s="132"/>
    </row>
    <row r="740" spans="1:25" ht="0.75" customHeight="1" x14ac:dyDescent="0.25"/>
    <row r="741" spans="1:25" x14ac:dyDescent="0.25">
      <c r="A741" s="132" t="s">
        <v>872</v>
      </c>
      <c r="B741" s="132"/>
      <c r="C741" s="132"/>
      <c r="D741" s="132"/>
      <c r="G741" s="133">
        <v>0</v>
      </c>
      <c r="H741" s="133"/>
      <c r="I741" s="71">
        <v>913.48</v>
      </c>
      <c r="K741" s="71">
        <v>-913.48</v>
      </c>
      <c r="M741" s="133">
        <v>0</v>
      </c>
      <c r="N741" s="133"/>
      <c r="P741" s="71">
        <v>-913.48</v>
      </c>
      <c r="R741" s="132" t="s">
        <v>873</v>
      </c>
      <c r="S741" s="132"/>
      <c r="T741" s="132"/>
      <c r="U741" s="132"/>
      <c r="V741" s="132"/>
      <c r="W741" s="132"/>
      <c r="X741" s="132"/>
      <c r="Y741" s="132"/>
    </row>
    <row r="742" spans="1:25" ht="0.75" customHeight="1" x14ac:dyDescent="0.25"/>
    <row r="743" spans="1:25" x14ac:dyDescent="0.25">
      <c r="A743" s="132" t="s">
        <v>874</v>
      </c>
      <c r="B743" s="132"/>
      <c r="C743" s="132"/>
      <c r="D743" s="132"/>
      <c r="G743" s="133">
        <v>1204.53</v>
      </c>
      <c r="H743" s="133"/>
      <c r="I743" s="71">
        <v>13455</v>
      </c>
      <c r="K743" s="71">
        <v>-12250.47</v>
      </c>
      <c r="M743" s="133">
        <v>1806.7950000000001</v>
      </c>
      <c r="N743" s="133"/>
      <c r="P743" s="71">
        <v>-11648.205</v>
      </c>
      <c r="R743" s="132" t="s">
        <v>875</v>
      </c>
      <c r="S743" s="132"/>
      <c r="T743" s="132"/>
      <c r="U743" s="132"/>
      <c r="V743" s="132"/>
      <c r="W743" s="132"/>
      <c r="X743" s="132"/>
      <c r="Y743" s="132"/>
    </row>
    <row r="744" spans="1:25" ht="0.75" customHeight="1" x14ac:dyDescent="0.25"/>
    <row r="745" spans="1:25" x14ac:dyDescent="0.25">
      <c r="A745" s="132" t="s">
        <v>876</v>
      </c>
      <c r="B745" s="132"/>
      <c r="C745" s="132"/>
      <c r="D745" s="132"/>
      <c r="G745" s="133">
        <v>3375.38</v>
      </c>
      <c r="H745" s="133"/>
      <c r="I745" s="71">
        <v>913.48</v>
      </c>
      <c r="K745" s="71">
        <v>2461.9</v>
      </c>
      <c r="M745" s="133">
        <v>5063.07</v>
      </c>
      <c r="N745" s="133"/>
      <c r="P745" s="71">
        <v>4149.59</v>
      </c>
      <c r="R745" s="132" t="s">
        <v>877</v>
      </c>
      <c r="S745" s="132"/>
      <c r="T745" s="132"/>
      <c r="U745" s="132"/>
      <c r="V745" s="132"/>
      <c r="W745" s="132"/>
      <c r="X745" s="132"/>
      <c r="Y745" s="132"/>
    </row>
    <row r="746" spans="1:25" ht="0.75" customHeight="1" x14ac:dyDescent="0.25"/>
    <row r="747" spans="1:25" x14ac:dyDescent="0.25">
      <c r="A747" s="132" t="s">
        <v>878</v>
      </c>
      <c r="B747" s="132"/>
      <c r="C747" s="132"/>
      <c r="D747" s="132"/>
      <c r="G747" s="133">
        <v>165.96</v>
      </c>
      <c r="H747" s="133"/>
      <c r="I747" s="71">
        <v>0</v>
      </c>
      <c r="K747" s="71">
        <v>165.96</v>
      </c>
      <c r="M747" s="133">
        <v>248.94</v>
      </c>
      <c r="N747" s="133"/>
      <c r="P747" s="71">
        <v>248.94</v>
      </c>
      <c r="R747" s="132" t="s">
        <v>879</v>
      </c>
      <c r="S747" s="132"/>
      <c r="T747" s="132"/>
      <c r="U747" s="132"/>
      <c r="V747" s="132"/>
      <c r="W747" s="132"/>
      <c r="X747" s="132"/>
      <c r="Y747" s="132"/>
    </row>
    <row r="748" spans="1:25" ht="0.75" customHeight="1" x14ac:dyDescent="0.25"/>
    <row r="749" spans="1:25" x14ac:dyDescent="0.25">
      <c r="A749" s="132" t="s">
        <v>880</v>
      </c>
      <c r="B749" s="132"/>
      <c r="C749" s="132"/>
      <c r="D749" s="132"/>
      <c r="G749" s="133">
        <v>4063.18</v>
      </c>
      <c r="H749" s="133"/>
      <c r="I749" s="71">
        <v>8438.39</v>
      </c>
      <c r="K749" s="71">
        <v>-4375.21</v>
      </c>
      <c r="M749" s="133">
        <v>6094.77</v>
      </c>
      <c r="N749" s="133"/>
      <c r="P749" s="71">
        <v>-2343.62</v>
      </c>
      <c r="R749" s="132" t="s">
        <v>881</v>
      </c>
      <c r="S749" s="132"/>
      <c r="T749" s="132"/>
      <c r="U749" s="132"/>
      <c r="V749" s="132"/>
      <c r="W749" s="132"/>
      <c r="X749" s="132"/>
      <c r="Y749" s="132"/>
    </row>
    <row r="750" spans="1:25" ht="0.75" customHeight="1" x14ac:dyDescent="0.25"/>
    <row r="751" spans="1:25" x14ac:dyDescent="0.25">
      <c r="A751" s="132" t="s">
        <v>882</v>
      </c>
      <c r="B751" s="132"/>
      <c r="C751" s="132"/>
      <c r="D751" s="132"/>
      <c r="G751" s="133">
        <v>22.36</v>
      </c>
      <c r="H751" s="133"/>
      <c r="I751" s="71">
        <v>0</v>
      </c>
      <c r="K751" s="71">
        <v>22.36</v>
      </c>
      <c r="M751" s="133">
        <v>33.54</v>
      </c>
      <c r="N751" s="133"/>
      <c r="P751" s="71">
        <v>33.54</v>
      </c>
      <c r="R751" s="132" t="s">
        <v>883</v>
      </c>
      <c r="S751" s="132"/>
      <c r="T751" s="132"/>
      <c r="U751" s="132"/>
      <c r="V751" s="132"/>
      <c r="W751" s="132"/>
      <c r="X751" s="132"/>
      <c r="Y751" s="132"/>
    </row>
    <row r="752" spans="1:25" x14ac:dyDescent="0.25">
      <c r="A752" s="132" t="s">
        <v>884</v>
      </c>
      <c r="B752" s="132"/>
      <c r="C752" s="132"/>
      <c r="D752" s="132"/>
      <c r="G752" s="133">
        <v>24.97</v>
      </c>
      <c r="H752" s="133"/>
      <c r="I752" s="71">
        <v>2508.3000000000002</v>
      </c>
      <c r="K752" s="71">
        <v>-2483.33</v>
      </c>
      <c r="M752" s="133">
        <v>37.454999999999998</v>
      </c>
      <c r="N752" s="133"/>
      <c r="P752" s="71">
        <v>-2470.8449999999998</v>
      </c>
      <c r="R752" s="132" t="s">
        <v>885</v>
      </c>
      <c r="S752" s="132"/>
      <c r="T752" s="132"/>
      <c r="U752" s="132"/>
      <c r="V752" s="132"/>
      <c r="W752" s="132"/>
      <c r="X752" s="132"/>
      <c r="Y752" s="132"/>
    </row>
    <row r="753" spans="1:25" ht="0.75" customHeight="1" x14ac:dyDescent="0.25"/>
    <row r="754" spans="1:25" x14ac:dyDescent="0.25">
      <c r="A754" s="132" t="s">
        <v>886</v>
      </c>
      <c r="B754" s="132"/>
      <c r="C754" s="132"/>
      <c r="D754" s="132"/>
      <c r="G754" s="133">
        <v>72.97</v>
      </c>
      <c r="H754" s="133"/>
      <c r="I754" s="71">
        <v>2508.3000000000002</v>
      </c>
      <c r="K754" s="71">
        <v>-2435.33</v>
      </c>
      <c r="M754" s="133">
        <v>109.455</v>
      </c>
      <c r="N754" s="133"/>
      <c r="P754" s="71">
        <v>-2398.8449999999998</v>
      </c>
      <c r="R754" s="132" t="s">
        <v>887</v>
      </c>
      <c r="S754" s="132"/>
      <c r="T754" s="132"/>
      <c r="U754" s="132"/>
      <c r="V754" s="132"/>
      <c r="W754" s="132"/>
      <c r="X754" s="132"/>
      <c r="Y754" s="132"/>
    </row>
    <row r="755" spans="1:25" ht="0.75" customHeight="1" x14ac:dyDescent="0.25"/>
    <row r="756" spans="1:25" x14ac:dyDescent="0.25">
      <c r="A756" s="132" t="s">
        <v>888</v>
      </c>
      <c r="B756" s="132"/>
      <c r="C756" s="132"/>
      <c r="D756" s="132"/>
      <c r="G756" s="133">
        <v>1379.93</v>
      </c>
      <c r="H756" s="133"/>
      <c r="I756" s="71">
        <v>17465.88</v>
      </c>
      <c r="K756" s="71">
        <v>-16085.95</v>
      </c>
      <c r="M756" s="133">
        <v>2069.895</v>
      </c>
      <c r="N756" s="133"/>
      <c r="P756" s="71">
        <v>-15395.985000000001</v>
      </c>
      <c r="R756" s="132" t="s">
        <v>889</v>
      </c>
      <c r="S756" s="132"/>
      <c r="T756" s="132"/>
      <c r="U756" s="132"/>
      <c r="V756" s="132"/>
      <c r="W756" s="132"/>
      <c r="X756" s="132"/>
      <c r="Y756" s="132"/>
    </row>
    <row r="757" spans="1:25" ht="0.75" customHeight="1" x14ac:dyDescent="0.25"/>
    <row r="758" spans="1:25" x14ac:dyDescent="0.25">
      <c r="A758" s="132" t="s">
        <v>890</v>
      </c>
      <c r="B758" s="132"/>
      <c r="C758" s="132"/>
      <c r="D758" s="132"/>
      <c r="G758" s="133">
        <v>333.9</v>
      </c>
      <c r="H758" s="133"/>
      <c r="I758" s="71">
        <v>0</v>
      </c>
      <c r="K758" s="71">
        <v>333.9</v>
      </c>
      <c r="M758" s="133">
        <v>500.85</v>
      </c>
      <c r="N758" s="133"/>
      <c r="P758" s="71">
        <v>500.85</v>
      </c>
      <c r="R758" s="132" t="s">
        <v>891</v>
      </c>
      <c r="S758" s="132"/>
      <c r="T758" s="132"/>
      <c r="U758" s="132"/>
      <c r="V758" s="132"/>
      <c r="W758" s="132"/>
      <c r="X758" s="132"/>
      <c r="Y758" s="132"/>
    </row>
    <row r="759" spans="1:25" ht="0.75" customHeight="1" x14ac:dyDescent="0.25"/>
    <row r="760" spans="1:25" x14ac:dyDescent="0.25">
      <c r="A760" s="132" t="s">
        <v>892</v>
      </c>
      <c r="B760" s="132"/>
      <c r="C760" s="132"/>
      <c r="D760" s="132"/>
      <c r="G760" s="133">
        <v>466.61</v>
      </c>
      <c r="H760" s="133"/>
      <c r="I760" s="71">
        <v>0</v>
      </c>
      <c r="K760" s="71">
        <v>466.61</v>
      </c>
      <c r="M760" s="133">
        <v>699.91499999999996</v>
      </c>
      <c r="N760" s="133"/>
      <c r="P760" s="71">
        <v>699.91499999999996</v>
      </c>
      <c r="R760" s="132" t="s">
        <v>893</v>
      </c>
      <c r="S760" s="132"/>
      <c r="T760" s="132"/>
      <c r="U760" s="132"/>
      <c r="V760" s="132"/>
      <c r="W760" s="132"/>
      <c r="X760" s="132"/>
      <c r="Y760" s="132"/>
    </row>
    <row r="761" spans="1:25" ht="0.75" customHeight="1" x14ac:dyDescent="0.25"/>
    <row r="762" spans="1:25" x14ac:dyDescent="0.25">
      <c r="A762" s="132" t="s">
        <v>894</v>
      </c>
      <c r="B762" s="132"/>
      <c r="C762" s="132"/>
      <c r="D762" s="132"/>
      <c r="G762" s="133">
        <v>453.18</v>
      </c>
      <c r="H762" s="133"/>
      <c r="I762" s="71">
        <v>0</v>
      </c>
      <c r="K762" s="71">
        <v>453.18</v>
      </c>
      <c r="M762" s="133">
        <v>679.77</v>
      </c>
      <c r="N762" s="133"/>
      <c r="P762" s="71">
        <v>679.77</v>
      </c>
      <c r="R762" s="132" t="s">
        <v>895</v>
      </c>
      <c r="S762" s="132"/>
      <c r="T762" s="132"/>
      <c r="U762" s="132"/>
      <c r="V762" s="132"/>
      <c r="W762" s="132"/>
      <c r="X762" s="132"/>
      <c r="Y762" s="132"/>
    </row>
    <row r="763" spans="1:25" ht="0.75" customHeight="1" x14ac:dyDescent="0.25"/>
    <row r="764" spans="1:25" x14ac:dyDescent="0.25">
      <c r="A764" s="132" t="s">
        <v>896</v>
      </c>
      <c r="B764" s="132"/>
      <c r="C764" s="132"/>
      <c r="D764" s="132"/>
      <c r="G764" s="133">
        <v>4267</v>
      </c>
      <c r="H764" s="133"/>
      <c r="I764" s="71">
        <v>0</v>
      </c>
      <c r="K764" s="71">
        <v>4267</v>
      </c>
      <c r="M764" s="133">
        <v>6400.5</v>
      </c>
      <c r="N764" s="133"/>
      <c r="P764" s="71">
        <v>6400.5</v>
      </c>
      <c r="R764" s="132" t="s">
        <v>897</v>
      </c>
      <c r="S764" s="132"/>
      <c r="T764" s="132"/>
      <c r="U764" s="132"/>
      <c r="V764" s="132"/>
      <c r="W764" s="132"/>
      <c r="X764" s="132"/>
      <c r="Y764" s="132"/>
    </row>
    <row r="765" spans="1:25" ht="0.75" customHeight="1" x14ac:dyDescent="0.25"/>
    <row r="766" spans="1:25" x14ac:dyDescent="0.25">
      <c r="A766" s="132" t="s">
        <v>898</v>
      </c>
      <c r="B766" s="132"/>
      <c r="C766" s="132"/>
      <c r="D766" s="132"/>
      <c r="G766" s="133">
        <v>335.54</v>
      </c>
      <c r="H766" s="133"/>
      <c r="I766" s="71">
        <v>0</v>
      </c>
      <c r="K766" s="71">
        <v>335.54</v>
      </c>
      <c r="M766" s="133">
        <v>503.31</v>
      </c>
      <c r="N766" s="133"/>
      <c r="P766" s="71">
        <v>503.31</v>
      </c>
      <c r="R766" s="132" t="s">
        <v>899</v>
      </c>
      <c r="S766" s="132"/>
      <c r="T766" s="132"/>
      <c r="U766" s="132"/>
      <c r="V766" s="132"/>
      <c r="W766" s="132"/>
      <c r="X766" s="132"/>
      <c r="Y766" s="132"/>
    </row>
    <row r="767" spans="1:25" ht="0.75" customHeight="1" x14ac:dyDescent="0.25"/>
    <row r="768" spans="1:25" x14ac:dyDescent="0.25">
      <c r="A768" s="132" t="s">
        <v>900</v>
      </c>
      <c r="B768" s="132"/>
      <c r="C768" s="132"/>
      <c r="D768" s="132"/>
      <c r="G768" s="133">
        <v>69575.5</v>
      </c>
      <c r="H768" s="133"/>
      <c r="I768" s="71">
        <v>192225.28</v>
      </c>
      <c r="K768" s="71">
        <v>-122649.78</v>
      </c>
      <c r="M768" s="133">
        <v>104363.25</v>
      </c>
      <c r="N768" s="133"/>
      <c r="P768" s="71">
        <v>-87862.03</v>
      </c>
      <c r="R768" s="132" t="s">
        <v>901</v>
      </c>
      <c r="S768" s="132"/>
      <c r="T768" s="132"/>
      <c r="U768" s="132"/>
      <c r="V768" s="132"/>
      <c r="W768" s="132"/>
      <c r="X768" s="132"/>
      <c r="Y768" s="132"/>
    </row>
    <row r="769" spans="1:25" ht="0.75" customHeight="1" x14ac:dyDescent="0.25"/>
    <row r="770" spans="1:25" x14ac:dyDescent="0.25">
      <c r="A770" s="132" t="s">
        <v>902</v>
      </c>
      <c r="B770" s="132"/>
      <c r="C770" s="132"/>
      <c r="D770" s="132"/>
      <c r="G770" s="133">
        <v>5858.14</v>
      </c>
      <c r="H770" s="133"/>
      <c r="I770" s="71">
        <v>25255.25</v>
      </c>
      <c r="K770" s="71">
        <v>-19397.11</v>
      </c>
      <c r="M770" s="133">
        <v>8787.2099999999991</v>
      </c>
      <c r="N770" s="133"/>
      <c r="P770" s="71">
        <v>-16468.04</v>
      </c>
      <c r="R770" s="132" t="s">
        <v>901</v>
      </c>
      <c r="S770" s="132"/>
      <c r="T770" s="132"/>
      <c r="U770" s="132"/>
      <c r="V770" s="132"/>
      <c r="W770" s="132"/>
      <c r="X770" s="132"/>
      <c r="Y770" s="132"/>
    </row>
    <row r="771" spans="1:25" ht="0.75" customHeight="1" x14ac:dyDescent="0.25"/>
    <row r="772" spans="1:25" x14ac:dyDescent="0.25">
      <c r="A772" s="132" t="s">
        <v>903</v>
      </c>
      <c r="B772" s="132"/>
      <c r="C772" s="132"/>
      <c r="D772" s="132"/>
      <c r="G772" s="133">
        <v>46352.28</v>
      </c>
      <c r="H772" s="133"/>
      <c r="I772" s="71">
        <v>184171.31</v>
      </c>
      <c r="K772" s="71">
        <v>-137819.03</v>
      </c>
      <c r="M772" s="133">
        <v>69528.42</v>
      </c>
      <c r="N772" s="133"/>
      <c r="P772" s="71">
        <v>-114642.89</v>
      </c>
      <c r="R772" s="132" t="s">
        <v>904</v>
      </c>
      <c r="S772" s="132"/>
      <c r="T772" s="132"/>
      <c r="U772" s="132"/>
      <c r="V772" s="132"/>
      <c r="W772" s="132"/>
      <c r="X772" s="132"/>
      <c r="Y772" s="132"/>
    </row>
    <row r="773" spans="1:25" ht="0.75" customHeight="1" x14ac:dyDescent="0.25"/>
    <row r="774" spans="1:25" x14ac:dyDescent="0.25">
      <c r="A774" s="132" t="s">
        <v>905</v>
      </c>
      <c r="B774" s="132"/>
      <c r="C774" s="132"/>
      <c r="D774" s="132"/>
      <c r="G774" s="133">
        <v>6893.45</v>
      </c>
      <c r="H774" s="133"/>
      <c r="I774" s="71">
        <v>27630.36</v>
      </c>
      <c r="K774" s="71">
        <v>-20736.91</v>
      </c>
      <c r="M774" s="133">
        <v>10340.174999999999</v>
      </c>
      <c r="N774" s="133"/>
      <c r="P774" s="71">
        <v>-17290.185000000001</v>
      </c>
      <c r="R774" s="132" t="s">
        <v>904</v>
      </c>
      <c r="S774" s="132"/>
      <c r="T774" s="132"/>
      <c r="U774" s="132"/>
      <c r="V774" s="132"/>
      <c r="W774" s="132"/>
      <c r="X774" s="132"/>
      <c r="Y774" s="132"/>
    </row>
    <row r="775" spans="1:25" ht="0.75" customHeight="1" x14ac:dyDescent="0.25"/>
    <row r="776" spans="1:25" x14ac:dyDescent="0.25">
      <c r="A776" s="132" t="s">
        <v>906</v>
      </c>
      <c r="B776" s="132"/>
      <c r="C776" s="132"/>
      <c r="D776" s="132"/>
      <c r="G776" s="133">
        <v>4596.95</v>
      </c>
      <c r="H776" s="133"/>
      <c r="I776" s="71">
        <v>0</v>
      </c>
      <c r="K776" s="71">
        <v>4596.95</v>
      </c>
      <c r="M776" s="133">
        <v>6895.4250000000002</v>
      </c>
      <c r="N776" s="133"/>
      <c r="P776" s="71">
        <v>6895.4250000000002</v>
      </c>
      <c r="R776" s="132" t="s">
        <v>897</v>
      </c>
      <c r="S776" s="132"/>
      <c r="T776" s="132"/>
      <c r="U776" s="132"/>
      <c r="V776" s="132"/>
      <c r="W776" s="132"/>
      <c r="X776" s="132"/>
      <c r="Y776" s="132"/>
    </row>
    <row r="777" spans="1:25" ht="0.75" customHeight="1" x14ac:dyDescent="0.25"/>
    <row r="778" spans="1:25" x14ac:dyDescent="0.25">
      <c r="A778" s="132" t="s">
        <v>907</v>
      </c>
      <c r="B778" s="132"/>
      <c r="C778" s="132"/>
      <c r="D778" s="132"/>
      <c r="G778" s="133">
        <v>6966.92</v>
      </c>
      <c r="H778" s="133"/>
      <c r="I778" s="71">
        <v>27435.63</v>
      </c>
      <c r="K778" s="71">
        <v>-20468.71</v>
      </c>
      <c r="M778" s="133">
        <v>10450.379999999999</v>
      </c>
      <c r="N778" s="133"/>
      <c r="P778" s="71">
        <v>-16985.25</v>
      </c>
      <c r="R778" s="132" t="s">
        <v>908</v>
      </c>
      <c r="S778" s="132"/>
      <c r="T778" s="132"/>
      <c r="U778" s="132"/>
      <c r="V778" s="132"/>
      <c r="W778" s="132"/>
      <c r="X778" s="132"/>
      <c r="Y778" s="132"/>
    </row>
    <row r="779" spans="1:25" ht="0.75" customHeight="1" x14ac:dyDescent="0.25"/>
    <row r="780" spans="1:25" x14ac:dyDescent="0.25">
      <c r="A780" s="132" t="s">
        <v>909</v>
      </c>
      <c r="B780" s="132"/>
      <c r="C780" s="132"/>
      <c r="D780" s="132"/>
      <c r="G780" s="133">
        <v>115947.28</v>
      </c>
      <c r="H780" s="133"/>
      <c r="I780" s="71">
        <v>0</v>
      </c>
      <c r="K780" s="71">
        <v>115947.28</v>
      </c>
      <c r="M780" s="133">
        <v>173920.92</v>
      </c>
      <c r="N780" s="133"/>
      <c r="P780" s="71">
        <v>173920.92</v>
      </c>
      <c r="R780" s="132" t="s">
        <v>910</v>
      </c>
      <c r="S780" s="132"/>
      <c r="T780" s="132"/>
      <c r="U780" s="132"/>
      <c r="V780" s="132"/>
      <c r="W780" s="132"/>
      <c r="X780" s="132"/>
      <c r="Y780" s="132"/>
    </row>
    <row r="781" spans="1:25" ht="0.75" customHeight="1" x14ac:dyDescent="0.25"/>
    <row r="782" spans="1:25" x14ac:dyDescent="0.25">
      <c r="A782" s="132" t="s">
        <v>911</v>
      </c>
      <c r="B782" s="132"/>
      <c r="C782" s="132"/>
      <c r="D782" s="132"/>
      <c r="G782" s="133">
        <v>651.32000000000005</v>
      </c>
      <c r="H782" s="133"/>
      <c r="I782" s="71">
        <v>1486.17</v>
      </c>
      <c r="K782" s="71">
        <v>-834.85</v>
      </c>
      <c r="M782" s="133">
        <v>976.98</v>
      </c>
      <c r="N782" s="133"/>
      <c r="P782" s="71">
        <v>-509.19</v>
      </c>
      <c r="R782" s="132" t="s">
        <v>912</v>
      </c>
      <c r="S782" s="132"/>
      <c r="T782" s="132"/>
      <c r="U782" s="132"/>
      <c r="V782" s="132"/>
      <c r="W782" s="132"/>
      <c r="X782" s="132"/>
      <c r="Y782" s="132"/>
    </row>
    <row r="783" spans="1:25" ht="0.75" customHeight="1" x14ac:dyDescent="0.25"/>
    <row r="784" spans="1:25" x14ac:dyDescent="0.25">
      <c r="A784" s="132" t="s">
        <v>913</v>
      </c>
      <c r="B784" s="132"/>
      <c r="C784" s="132"/>
      <c r="D784" s="132"/>
      <c r="G784" s="133">
        <v>117302</v>
      </c>
      <c r="H784" s="133"/>
      <c r="I784" s="71">
        <v>203015.49</v>
      </c>
      <c r="K784" s="71">
        <v>-85713.49</v>
      </c>
      <c r="M784" s="133">
        <v>175953</v>
      </c>
      <c r="N784" s="133"/>
      <c r="P784" s="71">
        <v>-27062.49</v>
      </c>
      <c r="R784" s="132" t="s">
        <v>914</v>
      </c>
      <c r="S784" s="132"/>
      <c r="T784" s="132"/>
      <c r="U784" s="132"/>
      <c r="V784" s="132"/>
      <c r="W784" s="132"/>
      <c r="X784" s="132"/>
      <c r="Y784" s="132"/>
    </row>
    <row r="785" spans="1:25" ht="0.75" customHeight="1" x14ac:dyDescent="0.25"/>
    <row r="786" spans="1:25" x14ac:dyDescent="0.25">
      <c r="A786" s="132" t="s">
        <v>915</v>
      </c>
      <c r="B786" s="132"/>
      <c r="C786" s="132"/>
      <c r="D786" s="132"/>
      <c r="G786" s="133">
        <v>181.15</v>
      </c>
      <c r="H786" s="133"/>
      <c r="I786" s="71">
        <v>474.07</v>
      </c>
      <c r="K786" s="71">
        <v>-292.92</v>
      </c>
      <c r="M786" s="133">
        <v>271.72500000000002</v>
      </c>
      <c r="N786" s="133"/>
      <c r="P786" s="71">
        <v>-202.345</v>
      </c>
      <c r="R786" s="132" t="s">
        <v>916</v>
      </c>
      <c r="S786" s="132"/>
      <c r="T786" s="132"/>
      <c r="U786" s="132"/>
      <c r="V786" s="132"/>
      <c r="W786" s="132"/>
      <c r="X786" s="132"/>
      <c r="Y786" s="132"/>
    </row>
    <row r="787" spans="1:25" ht="0.75" customHeight="1" x14ac:dyDescent="0.25"/>
    <row r="788" spans="1:25" x14ac:dyDescent="0.25">
      <c r="A788" s="132" t="s">
        <v>917</v>
      </c>
      <c r="B788" s="132"/>
      <c r="C788" s="132"/>
      <c r="D788" s="132"/>
      <c r="G788" s="133">
        <v>25.25</v>
      </c>
      <c r="H788" s="133"/>
      <c r="I788" s="71">
        <v>51174.63</v>
      </c>
      <c r="K788" s="71">
        <v>-51149.38</v>
      </c>
      <c r="M788" s="133">
        <v>37.875</v>
      </c>
      <c r="N788" s="133"/>
      <c r="P788" s="71">
        <v>-51136.754999999997</v>
      </c>
      <c r="R788" s="132" t="s">
        <v>918</v>
      </c>
      <c r="S788" s="132"/>
      <c r="T788" s="132"/>
      <c r="U788" s="132"/>
      <c r="V788" s="132"/>
      <c r="W788" s="132"/>
      <c r="X788" s="132"/>
      <c r="Y788" s="132"/>
    </row>
    <row r="789" spans="1:25" ht="0.75" customHeight="1" x14ac:dyDescent="0.25"/>
    <row r="790" spans="1:25" x14ac:dyDescent="0.25">
      <c r="A790" s="132" t="s">
        <v>919</v>
      </c>
      <c r="B790" s="132"/>
      <c r="C790" s="132"/>
      <c r="D790" s="132"/>
      <c r="G790" s="133">
        <v>1824.12</v>
      </c>
      <c r="H790" s="133"/>
      <c r="I790" s="71">
        <v>3702.26</v>
      </c>
      <c r="K790" s="71">
        <v>-1878.14</v>
      </c>
      <c r="M790" s="133">
        <v>2736.18</v>
      </c>
      <c r="N790" s="133"/>
      <c r="P790" s="71">
        <v>-966.08</v>
      </c>
      <c r="R790" s="132" t="s">
        <v>920</v>
      </c>
      <c r="S790" s="132"/>
      <c r="T790" s="132"/>
      <c r="U790" s="132"/>
      <c r="V790" s="132"/>
      <c r="W790" s="132"/>
      <c r="X790" s="132"/>
      <c r="Y790" s="132"/>
    </row>
    <row r="791" spans="1:25" ht="0.75" customHeight="1" x14ac:dyDescent="0.25"/>
    <row r="792" spans="1:25" x14ac:dyDescent="0.25">
      <c r="A792" s="132" t="s">
        <v>921</v>
      </c>
      <c r="B792" s="132"/>
      <c r="C792" s="132"/>
      <c r="D792" s="132"/>
      <c r="G792" s="133">
        <v>9999.98</v>
      </c>
      <c r="H792" s="133"/>
      <c r="I792" s="71">
        <v>12953.72</v>
      </c>
      <c r="K792" s="71">
        <v>-2953.74</v>
      </c>
      <c r="M792" s="133">
        <v>14999.97</v>
      </c>
      <c r="N792" s="133"/>
      <c r="P792" s="71">
        <v>2046.25</v>
      </c>
      <c r="R792" s="132" t="s">
        <v>922</v>
      </c>
      <c r="S792" s="132"/>
      <c r="T792" s="132"/>
      <c r="U792" s="132"/>
      <c r="V792" s="132"/>
      <c r="W792" s="132"/>
      <c r="X792" s="132"/>
      <c r="Y792" s="132"/>
    </row>
    <row r="793" spans="1:25" ht="0.75" customHeight="1" x14ac:dyDescent="0.25"/>
    <row r="794" spans="1:25" x14ac:dyDescent="0.25">
      <c r="A794" s="132" t="s">
        <v>923</v>
      </c>
      <c r="B794" s="132"/>
      <c r="C794" s="132"/>
      <c r="D794" s="132"/>
      <c r="G794" s="133">
        <v>644.58000000000004</v>
      </c>
      <c r="H794" s="133"/>
      <c r="I794" s="71">
        <v>0</v>
      </c>
      <c r="K794" s="71">
        <v>644.58000000000004</v>
      </c>
      <c r="M794" s="133">
        <v>966.87</v>
      </c>
      <c r="N794" s="133"/>
      <c r="P794" s="71">
        <v>966.87</v>
      </c>
      <c r="R794" s="132" t="s">
        <v>924</v>
      </c>
      <c r="S794" s="132"/>
      <c r="T794" s="132"/>
      <c r="U794" s="132"/>
      <c r="V794" s="132"/>
      <c r="W794" s="132"/>
      <c r="X794" s="132"/>
      <c r="Y794" s="132"/>
    </row>
    <row r="795" spans="1:25" ht="0.75" customHeight="1" x14ac:dyDescent="0.25"/>
    <row r="796" spans="1:25" x14ac:dyDescent="0.25">
      <c r="A796" s="132" t="s">
        <v>925</v>
      </c>
      <c r="B796" s="132"/>
      <c r="C796" s="132"/>
      <c r="D796" s="132"/>
      <c r="G796" s="133">
        <v>40822.75</v>
      </c>
      <c r="H796" s="133"/>
      <c r="I796" s="71">
        <v>147975.94</v>
      </c>
      <c r="K796" s="71">
        <v>-107153.19</v>
      </c>
      <c r="M796" s="133">
        <v>61234.125</v>
      </c>
      <c r="N796" s="133"/>
      <c r="P796" s="71">
        <v>-86741.815000000002</v>
      </c>
      <c r="R796" s="132" t="s">
        <v>926</v>
      </c>
      <c r="S796" s="132"/>
      <c r="T796" s="132"/>
      <c r="U796" s="132"/>
      <c r="V796" s="132"/>
      <c r="W796" s="132"/>
      <c r="X796" s="132"/>
      <c r="Y796" s="132"/>
    </row>
    <row r="797" spans="1:25" ht="0.75" customHeight="1" x14ac:dyDescent="0.25"/>
    <row r="798" spans="1:25" x14ac:dyDescent="0.25">
      <c r="A798" s="132" t="s">
        <v>927</v>
      </c>
      <c r="B798" s="132"/>
      <c r="C798" s="132"/>
      <c r="D798" s="132"/>
      <c r="G798" s="133">
        <v>22899.79</v>
      </c>
      <c r="H798" s="133"/>
      <c r="I798" s="71">
        <v>113301.55</v>
      </c>
      <c r="K798" s="71">
        <v>-90401.76</v>
      </c>
      <c r="M798" s="133">
        <v>34349.684999999998</v>
      </c>
      <c r="N798" s="133"/>
      <c r="P798" s="71">
        <v>-78951.865000000005</v>
      </c>
      <c r="R798" s="132" t="s">
        <v>928</v>
      </c>
      <c r="S798" s="132"/>
      <c r="T798" s="132"/>
      <c r="U798" s="132"/>
      <c r="V798" s="132"/>
      <c r="W798" s="132"/>
      <c r="X798" s="132"/>
      <c r="Y798" s="132"/>
    </row>
    <row r="799" spans="1:25" ht="0.75" customHeight="1" x14ac:dyDescent="0.25"/>
    <row r="800" spans="1:25" x14ac:dyDescent="0.25">
      <c r="A800" s="132" t="s">
        <v>929</v>
      </c>
      <c r="B800" s="132"/>
      <c r="C800" s="132"/>
      <c r="D800" s="132"/>
      <c r="G800" s="133">
        <v>12.87</v>
      </c>
      <c r="H800" s="133"/>
      <c r="I800" s="71">
        <v>807.05</v>
      </c>
      <c r="K800" s="71">
        <v>-794.18</v>
      </c>
      <c r="M800" s="133">
        <v>19.305</v>
      </c>
      <c r="N800" s="133"/>
      <c r="P800" s="71">
        <v>-787.745</v>
      </c>
      <c r="R800" s="132" t="s">
        <v>930</v>
      </c>
      <c r="S800" s="132"/>
      <c r="T800" s="132"/>
      <c r="U800" s="132"/>
      <c r="V800" s="132"/>
      <c r="W800" s="132"/>
      <c r="X800" s="132"/>
      <c r="Y800" s="132"/>
    </row>
    <row r="801" spans="1:25" ht="0.75" customHeight="1" x14ac:dyDescent="0.25"/>
    <row r="802" spans="1:25" x14ac:dyDescent="0.25">
      <c r="A802" s="132" t="s">
        <v>931</v>
      </c>
      <c r="B802" s="132"/>
      <c r="C802" s="132"/>
      <c r="D802" s="132"/>
      <c r="G802" s="133">
        <v>12.87</v>
      </c>
      <c r="H802" s="133"/>
      <c r="I802" s="71">
        <v>807.05</v>
      </c>
      <c r="K802" s="71">
        <v>-794.18</v>
      </c>
      <c r="M802" s="133">
        <v>19.305</v>
      </c>
      <c r="N802" s="133"/>
      <c r="P802" s="71">
        <v>-787.745</v>
      </c>
      <c r="R802" s="132" t="s">
        <v>932</v>
      </c>
      <c r="S802" s="132"/>
      <c r="T802" s="132"/>
      <c r="U802" s="132"/>
      <c r="V802" s="132"/>
      <c r="W802" s="132"/>
      <c r="X802" s="132"/>
      <c r="Y802" s="132"/>
    </row>
    <row r="803" spans="1:25" ht="0.75" customHeight="1" x14ac:dyDescent="0.25"/>
    <row r="804" spans="1:25" x14ac:dyDescent="0.25">
      <c r="A804" s="132" t="s">
        <v>933</v>
      </c>
      <c r="B804" s="132"/>
      <c r="C804" s="132"/>
      <c r="D804" s="132"/>
      <c r="G804" s="133">
        <v>12.87</v>
      </c>
      <c r="H804" s="133"/>
      <c r="I804" s="71">
        <v>807.05</v>
      </c>
      <c r="K804" s="71">
        <v>-794.18</v>
      </c>
      <c r="M804" s="133">
        <v>19.305</v>
      </c>
      <c r="N804" s="133"/>
      <c r="P804" s="71">
        <v>-787.745</v>
      </c>
      <c r="R804" s="132" t="s">
        <v>934</v>
      </c>
      <c r="S804" s="132"/>
      <c r="T804" s="132"/>
      <c r="U804" s="132"/>
      <c r="V804" s="132"/>
      <c r="W804" s="132"/>
      <c r="X804" s="132"/>
      <c r="Y804" s="132"/>
    </row>
    <row r="805" spans="1:25" ht="0.75" customHeight="1" x14ac:dyDescent="0.25"/>
    <row r="806" spans="1:25" x14ac:dyDescent="0.25">
      <c r="A806" s="132" t="s">
        <v>935</v>
      </c>
      <c r="B806" s="132"/>
      <c r="C806" s="132"/>
      <c r="D806" s="132"/>
      <c r="G806" s="133">
        <v>0</v>
      </c>
      <c r="H806" s="133"/>
      <c r="I806" s="71">
        <v>22493.42</v>
      </c>
      <c r="K806" s="71">
        <v>-22493.42</v>
      </c>
      <c r="M806" s="133">
        <v>0</v>
      </c>
      <c r="N806" s="133"/>
      <c r="P806" s="71">
        <v>-22493.42</v>
      </c>
      <c r="R806" s="132" t="s">
        <v>936</v>
      </c>
      <c r="S806" s="132"/>
      <c r="T806" s="132"/>
      <c r="U806" s="132"/>
      <c r="V806" s="132"/>
      <c r="W806" s="132"/>
      <c r="X806" s="132"/>
      <c r="Y806" s="132"/>
    </row>
    <row r="807" spans="1:25" ht="0.75" customHeight="1" x14ac:dyDescent="0.25"/>
    <row r="808" spans="1:25" x14ac:dyDescent="0.25">
      <c r="A808" s="132" t="s">
        <v>937</v>
      </c>
      <c r="B808" s="132"/>
      <c r="C808" s="132"/>
      <c r="D808" s="132"/>
      <c r="G808" s="133">
        <v>14912.3</v>
      </c>
      <c r="H808" s="133"/>
      <c r="I808" s="71">
        <v>14569.28</v>
      </c>
      <c r="K808" s="71">
        <v>343.02</v>
      </c>
      <c r="M808" s="133">
        <v>22368.45</v>
      </c>
      <c r="N808" s="133"/>
      <c r="P808" s="71">
        <v>7799.17</v>
      </c>
      <c r="R808" s="132" t="s">
        <v>938</v>
      </c>
      <c r="S808" s="132"/>
      <c r="T808" s="132"/>
      <c r="U808" s="132"/>
      <c r="V808" s="132"/>
      <c r="W808" s="132"/>
      <c r="X808" s="132"/>
      <c r="Y808" s="132"/>
    </row>
    <row r="809" spans="1:25" ht="0.75" customHeight="1" x14ac:dyDescent="0.25"/>
    <row r="810" spans="1:25" x14ac:dyDescent="0.25">
      <c r="A810" s="132" t="s">
        <v>939</v>
      </c>
      <c r="B810" s="132"/>
      <c r="C810" s="132"/>
      <c r="D810" s="132"/>
      <c r="G810" s="133">
        <v>47117.04</v>
      </c>
      <c r="H810" s="133"/>
      <c r="I810" s="71">
        <v>0</v>
      </c>
      <c r="K810" s="71">
        <v>47117.04</v>
      </c>
      <c r="M810" s="133">
        <v>70675.56</v>
      </c>
      <c r="N810" s="133"/>
      <c r="P810" s="71">
        <v>70675.56</v>
      </c>
      <c r="R810" s="132" t="s">
        <v>940</v>
      </c>
      <c r="S810" s="132"/>
      <c r="T810" s="132"/>
      <c r="U810" s="132"/>
      <c r="V810" s="132"/>
      <c r="W810" s="132"/>
      <c r="X810" s="132"/>
      <c r="Y810" s="132"/>
    </row>
    <row r="811" spans="1:25" ht="0.75" customHeight="1" x14ac:dyDescent="0.25"/>
    <row r="812" spans="1:25" x14ac:dyDescent="0.25">
      <c r="A812" s="132" t="s">
        <v>941</v>
      </c>
      <c r="B812" s="132"/>
      <c r="C812" s="132"/>
      <c r="D812" s="132"/>
      <c r="G812" s="133">
        <v>9.77</v>
      </c>
      <c r="H812" s="133"/>
      <c r="I812" s="71">
        <v>0</v>
      </c>
      <c r="K812" s="71">
        <v>9.77</v>
      </c>
      <c r="M812" s="133">
        <v>14.654999999999999</v>
      </c>
      <c r="N812" s="133"/>
      <c r="P812" s="71">
        <v>14.654999999999999</v>
      </c>
      <c r="R812" s="132" t="s">
        <v>942</v>
      </c>
      <c r="S812" s="132"/>
      <c r="T812" s="132"/>
      <c r="U812" s="132"/>
      <c r="V812" s="132"/>
      <c r="W812" s="132"/>
      <c r="X812" s="132"/>
      <c r="Y812" s="132"/>
    </row>
    <row r="813" spans="1:25" ht="0.75" customHeight="1" x14ac:dyDescent="0.25"/>
    <row r="814" spans="1:25" x14ac:dyDescent="0.25">
      <c r="A814" s="132" t="s">
        <v>943</v>
      </c>
      <c r="B814" s="132"/>
      <c r="C814" s="132"/>
      <c r="D814" s="132"/>
      <c r="G814" s="133">
        <v>234.36</v>
      </c>
      <c r="H814" s="133"/>
      <c r="I814" s="71">
        <v>0</v>
      </c>
      <c r="K814" s="71">
        <v>234.36</v>
      </c>
      <c r="M814" s="133">
        <v>351.54</v>
      </c>
      <c r="N814" s="133"/>
      <c r="P814" s="71">
        <v>351.54</v>
      </c>
      <c r="R814" s="132" t="s">
        <v>944</v>
      </c>
      <c r="S814" s="132"/>
      <c r="T814" s="132"/>
      <c r="U814" s="132"/>
      <c r="V814" s="132"/>
      <c r="W814" s="132"/>
      <c r="X814" s="132"/>
      <c r="Y814" s="132"/>
    </row>
    <row r="815" spans="1:25" ht="0.75" customHeight="1" x14ac:dyDescent="0.25"/>
    <row r="816" spans="1:25" x14ac:dyDescent="0.25">
      <c r="A816" s="132" t="s">
        <v>945</v>
      </c>
      <c r="B816" s="132"/>
      <c r="C816" s="132"/>
      <c r="D816" s="132"/>
      <c r="G816" s="133">
        <v>144.32</v>
      </c>
      <c r="H816" s="133"/>
      <c r="I816" s="71">
        <v>0</v>
      </c>
      <c r="K816" s="71">
        <v>144.32</v>
      </c>
      <c r="M816" s="133">
        <v>216.48</v>
      </c>
      <c r="N816" s="133"/>
      <c r="P816" s="71">
        <v>216.48</v>
      </c>
      <c r="R816" s="132" t="s">
        <v>946</v>
      </c>
      <c r="S816" s="132"/>
      <c r="T816" s="132"/>
      <c r="U816" s="132"/>
      <c r="V816" s="132"/>
      <c r="W816" s="132"/>
      <c r="X816" s="132"/>
      <c r="Y816" s="132"/>
    </row>
    <row r="817" spans="1:25" ht="0.75" customHeight="1" x14ac:dyDescent="0.25"/>
    <row r="818" spans="1:25" x14ac:dyDescent="0.25">
      <c r="A818" s="132" t="s">
        <v>947</v>
      </c>
      <c r="B818" s="132"/>
      <c r="C818" s="132"/>
      <c r="D818" s="132"/>
      <c r="G818" s="133">
        <v>226264.09</v>
      </c>
      <c r="H818" s="133"/>
      <c r="I818" s="71">
        <v>751816.32</v>
      </c>
      <c r="K818" s="71">
        <v>-525552.23</v>
      </c>
      <c r="M818" s="133">
        <v>339396.13500000001</v>
      </c>
      <c r="N818" s="133"/>
      <c r="P818" s="71">
        <v>-412420.185</v>
      </c>
      <c r="R818" s="132" t="s">
        <v>948</v>
      </c>
      <c r="S818" s="132"/>
      <c r="T818" s="132"/>
      <c r="U818" s="132"/>
      <c r="V818" s="132"/>
      <c r="W818" s="132"/>
      <c r="X818" s="132"/>
      <c r="Y818" s="132"/>
    </row>
    <row r="819" spans="1:25" ht="0.75" customHeight="1" x14ac:dyDescent="0.25"/>
    <row r="820" spans="1:25" x14ac:dyDescent="0.25">
      <c r="A820" s="132" t="s">
        <v>949</v>
      </c>
      <c r="B820" s="132"/>
      <c r="C820" s="132"/>
      <c r="D820" s="132"/>
      <c r="G820" s="133">
        <v>35603.760000000002</v>
      </c>
      <c r="H820" s="133"/>
      <c r="I820" s="71">
        <v>88974.27</v>
      </c>
      <c r="K820" s="71">
        <v>-53370.51</v>
      </c>
      <c r="M820" s="133">
        <v>53405.64</v>
      </c>
      <c r="N820" s="133"/>
      <c r="P820" s="71">
        <v>-35568.629999999997</v>
      </c>
      <c r="R820" s="132" t="s">
        <v>950</v>
      </c>
      <c r="S820" s="132"/>
      <c r="T820" s="132"/>
      <c r="U820" s="132"/>
      <c r="V820" s="132"/>
      <c r="W820" s="132"/>
      <c r="X820" s="132"/>
      <c r="Y820" s="132"/>
    </row>
    <row r="821" spans="1:25" ht="0.75" customHeight="1" x14ac:dyDescent="0.25"/>
    <row r="822" spans="1:25" x14ac:dyDescent="0.25">
      <c r="A822" s="132" t="s">
        <v>951</v>
      </c>
      <c r="B822" s="132"/>
      <c r="C822" s="132"/>
      <c r="D822" s="132"/>
      <c r="G822" s="133">
        <v>207.58</v>
      </c>
      <c r="H822" s="133"/>
      <c r="I822" s="71">
        <v>13881.72</v>
      </c>
      <c r="K822" s="71">
        <v>-13674.14</v>
      </c>
      <c r="M822" s="133">
        <v>311.37</v>
      </c>
      <c r="N822" s="133"/>
      <c r="P822" s="71">
        <v>-13570.35</v>
      </c>
      <c r="R822" s="132" t="s">
        <v>952</v>
      </c>
      <c r="S822" s="132"/>
      <c r="T822" s="132"/>
      <c r="U822" s="132"/>
      <c r="V822" s="132"/>
      <c r="W822" s="132"/>
      <c r="X822" s="132"/>
      <c r="Y822" s="132"/>
    </row>
    <row r="823" spans="1:25" ht="0.75" customHeight="1" x14ac:dyDescent="0.25"/>
    <row r="824" spans="1:25" x14ac:dyDescent="0.25">
      <c r="A824" s="132" t="s">
        <v>953</v>
      </c>
      <c r="B824" s="132"/>
      <c r="C824" s="132"/>
      <c r="D824" s="132"/>
      <c r="G824" s="133">
        <v>127.65</v>
      </c>
      <c r="H824" s="133"/>
      <c r="I824" s="71">
        <v>0</v>
      </c>
      <c r="K824" s="71">
        <v>127.65</v>
      </c>
      <c r="M824" s="133">
        <v>191.47499999999999</v>
      </c>
      <c r="N824" s="133"/>
      <c r="P824" s="71">
        <v>191.47499999999999</v>
      </c>
      <c r="R824" s="132" t="s">
        <v>954</v>
      </c>
      <c r="S824" s="132"/>
      <c r="T824" s="132"/>
      <c r="U824" s="132"/>
      <c r="V824" s="132"/>
      <c r="W824" s="132"/>
      <c r="X824" s="132"/>
      <c r="Y824" s="132"/>
    </row>
    <row r="825" spans="1:25" ht="0.75" customHeight="1" x14ac:dyDescent="0.25"/>
    <row r="826" spans="1:25" x14ac:dyDescent="0.25">
      <c r="A826" s="132" t="s">
        <v>955</v>
      </c>
      <c r="B826" s="132"/>
      <c r="C826" s="132"/>
      <c r="D826" s="132"/>
      <c r="G826" s="133">
        <v>38881.32</v>
      </c>
      <c r="H826" s="133"/>
      <c r="I826" s="71">
        <v>84498.92</v>
      </c>
      <c r="K826" s="71">
        <v>-45617.599999999999</v>
      </c>
      <c r="M826" s="133">
        <v>58321.98</v>
      </c>
      <c r="N826" s="133"/>
      <c r="P826" s="71">
        <v>-26176.94</v>
      </c>
      <c r="R826" s="132" t="s">
        <v>956</v>
      </c>
      <c r="S826" s="132"/>
      <c r="T826" s="132"/>
      <c r="U826" s="132"/>
      <c r="V826" s="132"/>
      <c r="W826" s="132"/>
      <c r="X826" s="132"/>
      <c r="Y826" s="132"/>
    </row>
    <row r="827" spans="1:25" ht="0.75" customHeight="1" x14ac:dyDescent="0.25"/>
    <row r="828" spans="1:25" x14ac:dyDescent="0.25">
      <c r="A828" s="132" t="s">
        <v>957</v>
      </c>
      <c r="B828" s="132"/>
      <c r="C828" s="132"/>
      <c r="D828" s="132"/>
      <c r="G828" s="133">
        <v>9701.09</v>
      </c>
      <c r="H828" s="133"/>
      <c r="I828" s="71">
        <v>58428.99</v>
      </c>
      <c r="K828" s="71">
        <v>-48727.9</v>
      </c>
      <c r="M828" s="133">
        <v>14551.635</v>
      </c>
      <c r="N828" s="133"/>
      <c r="P828" s="71">
        <v>-43877.355000000003</v>
      </c>
      <c r="R828" s="132" t="s">
        <v>958</v>
      </c>
      <c r="S828" s="132"/>
      <c r="T828" s="132"/>
      <c r="U828" s="132"/>
      <c r="V828" s="132"/>
      <c r="W828" s="132"/>
      <c r="X828" s="132"/>
      <c r="Y828" s="132"/>
    </row>
    <row r="829" spans="1:25" ht="0.75" customHeight="1" x14ac:dyDescent="0.25"/>
    <row r="830" spans="1:25" x14ac:dyDescent="0.25">
      <c r="A830" s="132" t="s">
        <v>959</v>
      </c>
      <c r="B830" s="132"/>
      <c r="C830" s="132"/>
      <c r="D830" s="132"/>
      <c r="G830" s="133">
        <v>17506.64</v>
      </c>
      <c r="H830" s="133"/>
      <c r="I830" s="71">
        <v>35423.949999999997</v>
      </c>
      <c r="K830" s="71">
        <v>-17917.310000000001</v>
      </c>
      <c r="M830" s="133">
        <v>26259.96</v>
      </c>
      <c r="N830" s="133"/>
      <c r="P830" s="71">
        <v>-9163.99</v>
      </c>
      <c r="R830" s="132" t="s">
        <v>960</v>
      </c>
      <c r="S830" s="132"/>
      <c r="T830" s="132"/>
      <c r="U830" s="132"/>
      <c r="V830" s="132"/>
      <c r="W830" s="132"/>
      <c r="X830" s="132"/>
      <c r="Y830" s="132"/>
    </row>
    <row r="831" spans="1:25" x14ac:dyDescent="0.25">
      <c r="A831" s="132" t="s">
        <v>961</v>
      </c>
      <c r="B831" s="132"/>
      <c r="C831" s="132"/>
      <c r="D831" s="132"/>
      <c r="G831" s="133">
        <v>87.9</v>
      </c>
      <c r="H831" s="133"/>
      <c r="I831" s="71">
        <v>0</v>
      </c>
      <c r="K831" s="71">
        <v>87.9</v>
      </c>
      <c r="M831" s="133">
        <v>131.85</v>
      </c>
      <c r="N831" s="133"/>
      <c r="P831" s="71">
        <v>131.85</v>
      </c>
      <c r="R831" s="132" t="s">
        <v>962</v>
      </c>
      <c r="S831" s="132"/>
      <c r="T831" s="132"/>
      <c r="U831" s="132"/>
      <c r="V831" s="132"/>
      <c r="W831" s="132"/>
      <c r="X831" s="132"/>
      <c r="Y831" s="132"/>
    </row>
    <row r="832" spans="1:25" ht="0.75" customHeight="1" x14ac:dyDescent="0.25"/>
    <row r="833" spans="1:25" x14ac:dyDescent="0.25">
      <c r="A833" s="132" t="s">
        <v>963</v>
      </c>
      <c r="B833" s="132"/>
      <c r="C833" s="132"/>
      <c r="D833" s="132"/>
      <c r="G833" s="133">
        <v>6359.6</v>
      </c>
      <c r="H833" s="133"/>
      <c r="I833" s="71">
        <v>4266.63</v>
      </c>
      <c r="K833" s="71">
        <v>2092.9699999999998</v>
      </c>
      <c r="M833" s="133">
        <v>9539.4</v>
      </c>
      <c r="N833" s="133"/>
      <c r="P833" s="71">
        <v>5272.77</v>
      </c>
      <c r="R833" s="132" t="s">
        <v>964</v>
      </c>
      <c r="S833" s="132"/>
      <c r="T833" s="132"/>
      <c r="U833" s="132"/>
      <c r="V833" s="132"/>
      <c r="W833" s="132"/>
      <c r="X833" s="132"/>
      <c r="Y833" s="132"/>
    </row>
    <row r="834" spans="1:25" ht="0.75" customHeight="1" x14ac:dyDescent="0.25"/>
    <row r="835" spans="1:25" x14ac:dyDescent="0.25">
      <c r="A835" s="132" t="s">
        <v>965</v>
      </c>
      <c r="B835" s="132"/>
      <c r="C835" s="132"/>
      <c r="D835" s="132"/>
      <c r="G835" s="133">
        <v>45986.3</v>
      </c>
      <c r="H835" s="133"/>
      <c r="I835" s="71">
        <v>0</v>
      </c>
      <c r="K835" s="71">
        <v>45986.3</v>
      </c>
      <c r="M835" s="133">
        <v>68979.45</v>
      </c>
      <c r="N835" s="133"/>
      <c r="P835" s="71">
        <v>68979.45</v>
      </c>
      <c r="R835" s="132" t="s">
        <v>966</v>
      </c>
      <c r="S835" s="132"/>
      <c r="T835" s="132"/>
      <c r="U835" s="132"/>
      <c r="V835" s="132"/>
      <c r="W835" s="132"/>
      <c r="X835" s="132"/>
      <c r="Y835" s="132"/>
    </row>
    <row r="836" spans="1:25" ht="0.75" customHeight="1" x14ac:dyDescent="0.25"/>
    <row r="837" spans="1:25" x14ac:dyDescent="0.25">
      <c r="A837" s="132" t="s">
        <v>967</v>
      </c>
      <c r="B837" s="132"/>
      <c r="C837" s="132"/>
      <c r="D837" s="132"/>
      <c r="G837" s="133">
        <v>17328.169999999998</v>
      </c>
      <c r="H837" s="133"/>
      <c r="I837" s="71">
        <v>138303.51999999999</v>
      </c>
      <c r="K837" s="71">
        <v>-120975.35</v>
      </c>
      <c r="M837" s="133">
        <v>25992.255000000001</v>
      </c>
      <c r="N837" s="133"/>
      <c r="P837" s="71">
        <v>-112311.265</v>
      </c>
      <c r="R837" s="132" t="s">
        <v>968</v>
      </c>
      <c r="S837" s="132"/>
      <c r="T837" s="132"/>
      <c r="U837" s="132"/>
      <c r="V837" s="132"/>
      <c r="W837" s="132"/>
      <c r="X837" s="132"/>
      <c r="Y837" s="132"/>
    </row>
    <row r="838" spans="1:25" ht="0.75" customHeight="1" x14ac:dyDescent="0.25"/>
    <row r="839" spans="1:25" x14ac:dyDescent="0.25">
      <c r="A839" s="132" t="s">
        <v>969</v>
      </c>
      <c r="B839" s="132"/>
      <c r="C839" s="132"/>
      <c r="D839" s="132"/>
      <c r="G839" s="133">
        <v>2530.0500000000002</v>
      </c>
      <c r="H839" s="133"/>
      <c r="I839" s="71">
        <v>0</v>
      </c>
      <c r="K839" s="71">
        <v>2530.0500000000002</v>
      </c>
      <c r="M839" s="133">
        <v>3795.0749999999998</v>
      </c>
      <c r="N839" s="133"/>
      <c r="P839" s="71">
        <v>3795.0749999999998</v>
      </c>
      <c r="R839" s="132" t="s">
        <v>970</v>
      </c>
      <c r="S839" s="132"/>
      <c r="T839" s="132"/>
      <c r="U839" s="132"/>
      <c r="V839" s="132"/>
      <c r="W839" s="132"/>
      <c r="X839" s="132"/>
      <c r="Y839" s="132"/>
    </row>
    <row r="840" spans="1:25" ht="0.75" customHeight="1" x14ac:dyDescent="0.25"/>
    <row r="841" spans="1:25" x14ac:dyDescent="0.25">
      <c r="A841" s="132" t="s">
        <v>971</v>
      </c>
      <c r="B841" s="132"/>
      <c r="C841" s="132"/>
      <c r="D841" s="132"/>
      <c r="G841" s="133">
        <v>683.57</v>
      </c>
      <c r="H841" s="133"/>
      <c r="I841" s="71">
        <v>23924.05</v>
      </c>
      <c r="K841" s="71">
        <v>-23240.48</v>
      </c>
      <c r="M841" s="133">
        <v>1025.355</v>
      </c>
      <c r="N841" s="133"/>
      <c r="P841" s="71">
        <v>-22898.695</v>
      </c>
      <c r="R841" s="132" t="s">
        <v>972</v>
      </c>
      <c r="S841" s="132"/>
      <c r="T841" s="132"/>
      <c r="U841" s="132"/>
      <c r="V841" s="132"/>
      <c r="W841" s="132"/>
      <c r="X841" s="132"/>
      <c r="Y841" s="132"/>
    </row>
    <row r="842" spans="1:25" ht="0.75" customHeight="1" x14ac:dyDescent="0.25"/>
    <row r="843" spans="1:25" x14ac:dyDescent="0.25">
      <c r="A843" s="132" t="s">
        <v>973</v>
      </c>
      <c r="B843" s="132"/>
      <c r="C843" s="132"/>
      <c r="D843" s="132"/>
      <c r="G843" s="133">
        <v>0</v>
      </c>
      <c r="H843" s="133"/>
      <c r="I843" s="71">
        <v>17796.419999999998</v>
      </c>
      <c r="K843" s="71">
        <v>-17796.419999999998</v>
      </c>
      <c r="M843" s="133">
        <v>0</v>
      </c>
      <c r="N843" s="133"/>
      <c r="P843" s="71">
        <v>-17796.419999999998</v>
      </c>
      <c r="R843" s="132" t="s">
        <v>974</v>
      </c>
      <c r="S843" s="132"/>
      <c r="T843" s="132"/>
      <c r="U843" s="132"/>
      <c r="V843" s="132"/>
      <c r="W843" s="132"/>
      <c r="X843" s="132"/>
      <c r="Y843" s="132"/>
    </row>
    <row r="844" spans="1:25" ht="0.75" customHeight="1" x14ac:dyDescent="0.25"/>
    <row r="845" spans="1:25" x14ac:dyDescent="0.25">
      <c r="A845" s="132" t="s">
        <v>975</v>
      </c>
      <c r="B845" s="132"/>
      <c r="C845" s="132"/>
      <c r="D845" s="132"/>
      <c r="G845" s="133">
        <v>35324.57</v>
      </c>
      <c r="H845" s="133"/>
      <c r="I845" s="71">
        <v>52743.37</v>
      </c>
      <c r="K845" s="71">
        <v>-17418.8</v>
      </c>
      <c r="M845" s="133">
        <v>52986.855000000003</v>
      </c>
      <c r="N845" s="133"/>
      <c r="P845" s="71">
        <v>243.48500000000001</v>
      </c>
      <c r="R845" s="132" t="s">
        <v>976</v>
      </c>
      <c r="S845" s="132"/>
      <c r="T845" s="132"/>
      <c r="U845" s="132"/>
      <c r="V845" s="132"/>
      <c r="W845" s="132"/>
      <c r="X845" s="132"/>
      <c r="Y845" s="132"/>
    </row>
    <row r="846" spans="1:25" ht="0.75" customHeight="1" x14ac:dyDescent="0.25"/>
    <row r="847" spans="1:25" x14ac:dyDescent="0.25">
      <c r="A847" s="132" t="s">
        <v>977</v>
      </c>
      <c r="B847" s="132"/>
      <c r="C847" s="132"/>
      <c r="D847" s="132"/>
      <c r="G847" s="133">
        <v>510.84</v>
      </c>
      <c r="H847" s="133"/>
      <c r="I847" s="71">
        <v>0</v>
      </c>
      <c r="K847" s="71">
        <v>510.84</v>
      </c>
      <c r="M847" s="133">
        <v>766.26</v>
      </c>
      <c r="N847" s="133"/>
      <c r="P847" s="71">
        <v>766.26</v>
      </c>
      <c r="R847" s="132" t="s">
        <v>978</v>
      </c>
      <c r="S847" s="132"/>
      <c r="T847" s="132"/>
      <c r="U847" s="132"/>
      <c r="V847" s="132"/>
      <c r="W847" s="132"/>
      <c r="X847" s="132"/>
      <c r="Y847" s="132"/>
    </row>
    <row r="848" spans="1:25" ht="0.75" customHeight="1" x14ac:dyDescent="0.25"/>
    <row r="849" spans="1:25" x14ac:dyDescent="0.25">
      <c r="A849" s="132" t="s">
        <v>979</v>
      </c>
      <c r="B849" s="132"/>
      <c r="C849" s="132"/>
      <c r="D849" s="132"/>
      <c r="G849" s="133">
        <v>540.54999999999995</v>
      </c>
      <c r="H849" s="133"/>
      <c r="I849" s="71">
        <v>0</v>
      </c>
      <c r="K849" s="71">
        <v>540.54999999999995</v>
      </c>
      <c r="M849" s="133">
        <v>810.82500000000005</v>
      </c>
      <c r="N849" s="133"/>
      <c r="P849" s="71">
        <v>810.82500000000005</v>
      </c>
      <c r="R849" s="132" t="s">
        <v>980</v>
      </c>
      <c r="S849" s="132"/>
      <c r="T849" s="132"/>
      <c r="U849" s="132"/>
      <c r="V849" s="132"/>
      <c r="W849" s="132"/>
      <c r="X849" s="132"/>
      <c r="Y849" s="132"/>
    </row>
    <row r="850" spans="1:25" ht="0.75" customHeight="1" x14ac:dyDescent="0.25"/>
    <row r="851" spans="1:25" x14ac:dyDescent="0.25">
      <c r="A851" s="132" t="s">
        <v>981</v>
      </c>
      <c r="B851" s="132"/>
      <c r="C851" s="132"/>
      <c r="D851" s="132"/>
      <c r="G851" s="133">
        <v>7380.67</v>
      </c>
      <c r="H851" s="133"/>
      <c r="I851" s="71">
        <v>0</v>
      </c>
      <c r="K851" s="71">
        <v>7380.67</v>
      </c>
      <c r="M851" s="133">
        <v>11071.004999999999</v>
      </c>
      <c r="N851" s="133"/>
      <c r="P851" s="71">
        <v>11071.004999999999</v>
      </c>
      <c r="R851" s="132" t="s">
        <v>982</v>
      </c>
      <c r="S851" s="132"/>
      <c r="T851" s="132"/>
      <c r="U851" s="132"/>
      <c r="V851" s="132"/>
      <c r="W851" s="132"/>
      <c r="X851" s="132"/>
      <c r="Y851" s="132"/>
    </row>
    <row r="852" spans="1:25" ht="0.75" customHeight="1" x14ac:dyDescent="0.25"/>
    <row r="853" spans="1:25" x14ac:dyDescent="0.25">
      <c r="A853" s="132" t="s">
        <v>983</v>
      </c>
      <c r="B853" s="132"/>
      <c r="C853" s="132"/>
      <c r="D853" s="132"/>
      <c r="G853" s="133">
        <v>28625.48</v>
      </c>
      <c r="H853" s="133"/>
      <c r="I853" s="71">
        <v>0</v>
      </c>
      <c r="K853" s="71">
        <v>28625.48</v>
      </c>
      <c r="M853" s="133">
        <v>42938.22</v>
      </c>
      <c r="N853" s="133"/>
      <c r="P853" s="71">
        <v>42938.22</v>
      </c>
      <c r="R853" s="132" t="s">
        <v>984</v>
      </c>
      <c r="S853" s="132"/>
      <c r="T853" s="132"/>
      <c r="U853" s="132"/>
      <c r="V853" s="132"/>
      <c r="W853" s="132"/>
      <c r="X853" s="132"/>
      <c r="Y853" s="132"/>
    </row>
    <row r="854" spans="1:25" ht="0.75" customHeight="1" x14ac:dyDescent="0.25"/>
    <row r="855" spans="1:25" x14ac:dyDescent="0.25">
      <c r="A855" s="132" t="s">
        <v>985</v>
      </c>
      <c r="B855" s="132"/>
      <c r="C855" s="132"/>
      <c r="D855" s="132"/>
      <c r="G855" s="133">
        <v>0</v>
      </c>
      <c r="H855" s="133"/>
      <c r="I855" s="71">
        <v>9955.4599999999991</v>
      </c>
      <c r="K855" s="71">
        <v>-9955.4599999999991</v>
      </c>
      <c r="M855" s="133">
        <v>0</v>
      </c>
      <c r="N855" s="133"/>
      <c r="P855" s="71">
        <v>-9955.4599999999991</v>
      </c>
      <c r="R855" s="132" t="s">
        <v>986</v>
      </c>
      <c r="S855" s="132"/>
      <c r="T855" s="132"/>
      <c r="U855" s="132"/>
      <c r="V855" s="132"/>
      <c r="W855" s="132"/>
      <c r="X855" s="132"/>
      <c r="Y855" s="132"/>
    </row>
    <row r="856" spans="1:25" ht="0.75" customHeight="1" x14ac:dyDescent="0.25"/>
    <row r="857" spans="1:25" x14ac:dyDescent="0.25">
      <c r="A857" s="132" t="s">
        <v>987</v>
      </c>
      <c r="B857" s="132"/>
      <c r="C857" s="132"/>
      <c r="D857" s="132"/>
      <c r="G857" s="133">
        <v>2194.0300000000002</v>
      </c>
      <c r="H857" s="133"/>
      <c r="I857" s="71">
        <v>0</v>
      </c>
      <c r="K857" s="71">
        <v>2194.0300000000002</v>
      </c>
      <c r="M857" s="133">
        <v>3291.0450000000001</v>
      </c>
      <c r="N857" s="133"/>
      <c r="P857" s="71">
        <v>3291.0450000000001</v>
      </c>
      <c r="R857" s="132" t="s">
        <v>988</v>
      </c>
      <c r="S857" s="132"/>
      <c r="T857" s="132"/>
      <c r="U857" s="132"/>
      <c r="V857" s="132"/>
      <c r="W857" s="132"/>
      <c r="X857" s="132"/>
      <c r="Y857" s="132"/>
    </row>
    <row r="858" spans="1:25" ht="0.75" customHeight="1" x14ac:dyDescent="0.25"/>
    <row r="859" spans="1:25" x14ac:dyDescent="0.25">
      <c r="A859" s="132" t="s">
        <v>989</v>
      </c>
      <c r="B859" s="132"/>
      <c r="C859" s="132"/>
      <c r="D859" s="132"/>
      <c r="G859" s="133">
        <v>107440.64</v>
      </c>
      <c r="H859" s="133"/>
      <c r="I859" s="71">
        <v>0</v>
      </c>
      <c r="K859" s="71">
        <v>107440.64</v>
      </c>
      <c r="M859" s="133">
        <v>161160.95999999999</v>
      </c>
      <c r="N859" s="133"/>
      <c r="P859" s="71">
        <v>161160.95999999999</v>
      </c>
      <c r="R859" s="132" t="s">
        <v>990</v>
      </c>
      <c r="S859" s="132"/>
      <c r="T859" s="132"/>
      <c r="U859" s="132"/>
      <c r="V859" s="132"/>
      <c r="W859" s="132"/>
      <c r="X859" s="132"/>
      <c r="Y859" s="132"/>
    </row>
    <row r="860" spans="1:25" ht="0.75" customHeight="1" x14ac:dyDescent="0.25"/>
    <row r="861" spans="1:25" x14ac:dyDescent="0.25">
      <c r="A861" s="132" t="s">
        <v>991</v>
      </c>
      <c r="B861" s="132"/>
      <c r="C861" s="132"/>
      <c r="D861" s="132"/>
      <c r="G861" s="133">
        <v>147132.09</v>
      </c>
      <c r="H861" s="133"/>
      <c r="I861" s="71">
        <v>336622.86</v>
      </c>
      <c r="K861" s="71">
        <v>-189490.77</v>
      </c>
      <c r="M861" s="133">
        <v>220698.13500000001</v>
      </c>
      <c r="N861" s="133"/>
      <c r="P861" s="71">
        <v>-115924.72500000001</v>
      </c>
      <c r="R861" s="132" t="s">
        <v>992</v>
      </c>
      <c r="S861" s="132"/>
      <c r="T861" s="132"/>
      <c r="U861" s="132"/>
      <c r="V861" s="132"/>
      <c r="W861" s="132"/>
      <c r="X861" s="132"/>
      <c r="Y861" s="132"/>
    </row>
    <row r="862" spans="1:25" ht="0.75" customHeight="1" x14ac:dyDescent="0.25"/>
    <row r="863" spans="1:25" x14ac:dyDescent="0.25">
      <c r="A863" s="132" t="s">
        <v>993</v>
      </c>
      <c r="B863" s="132"/>
      <c r="C863" s="132"/>
      <c r="D863" s="132"/>
      <c r="G863" s="133">
        <v>81946.350000000006</v>
      </c>
      <c r="H863" s="133"/>
      <c r="I863" s="71">
        <v>163823.66</v>
      </c>
      <c r="K863" s="71">
        <v>-81877.31</v>
      </c>
      <c r="M863" s="133">
        <v>122919.52499999999</v>
      </c>
      <c r="N863" s="133"/>
      <c r="P863" s="71">
        <v>-40904.135000000002</v>
      </c>
      <c r="R863" s="132" t="s">
        <v>994</v>
      </c>
      <c r="S863" s="132"/>
      <c r="T863" s="132"/>
      <c r="U863" s="132"/>
      <c r="V863" s="132"/>
      <c r="W863" s="132"/>
      <c r="X863" s="132"/>
      <c r="Y863" s="132"/>
    </row>
    <row r="864" spans="1:25" ht="0.75" customHeight="1" x14ac:dyDescent="0.25"/>
    <row r="865" spans="1:25" x14ac:dyDescent="0.25">
      <c r="A865" s="132" t="s">
        <v>995</v>
      </c>
      <c r="B865" s="132"/>
      <c r="C865" s="132"/>
      <c r="D865" s="132"/>
      <c r="G865" s="133">
        <v>21288.62</v>
      </c>
      <c r="H865" s="133"/>
      <c r="I865" s="71">
        <v>40991.97</v>
      </c>
      <c r="K865" s="71">
        <v>-19703.349999999999</v>
      </c>
      <c r="M865" s="133">
        <v>31932.93</v>
      </c>
      <c r="N865" s="133"/>
      <c r="P865" s="71">
        <v>-9059.0400000000009</v>
      </c>
      <c r="R865" s="132" t="s">
        <v>996</v>
      </c>
      <c r="S865" s="132"/>
      <c r="T865" s="132"/>
      <c r="U865" s="132"/>
      <c r="V865" s="132"/>
      <c r="W865" s="132"/>
      <c r="X865" s="132"/>
      <c r="Y865" s="132"/>
    </row>
    <row r="866" spans="1:25" ht="0.75" customHeight="1" x14ac:dyDescent="0.25"/>
    <row r="867" spans="1:25" x14ac:dyDescent="0.25">
      <c r="A867" s="132" t="s">
        <v>997</v>
      </c>
      <c r="B867" s="132"/>
      <c r="C867" s="132"/>
      <c r="D867" s="132"/>
      <c r="G867" s="133">
        <v>1060.58</v>
      </c>
      <c r="H867" s="133"/>
      <c r="I867" s="71">
        <v>0</v>
      </c>
      <c r="K867" s="71">
        <v>1060.58</v>
      </c>
      <c r="M867" s="133">
        <v>1590.87</v>
      </c>
      <c r="N867" s="133"/>
      <c r="P867" s="71">
        <v>1590.87</v>
      </c>
      <c r="R867" s="132" t="s">
        <v>998</v>
      </c>
      <c r="S867" s="132"/>
      <c r="T867" s="132"/>
      <c r="U867" s="132"/>
      <c r="V867" s="132"/>
      <c r="W867" s="132"/>
      <c r="X867" s="132"/>
      <c r="Y867" s="132"/>
    </row>
    <row r="868" spans="1:25" ht="0.75" customHeight="1" x14ac:dyDescent="0.25"/>
    <row r="869" spans="1:25" x14ac:dyDescent="0.25">
      <c r="A869" s="132" t="s">
        <v>999</v>
      </c>
      <c r="B869" s="132"/>
      <c r="C869" s="132"/>
      <c r="D869" s="132"/>
      <c r="G869" s="133">
        <v>1397.04</v>
      </c>
      <c r="H869" s="133"/>
      <c r="I869" s="71">
        <v>0</v>
      </c>
      <c r="K869" s="71">
        <v>1397.04</v>
      </c>
      <c r="M869" s="133">
        <v>2095.56</v>
      </c>
      <c r="N869" s="133"/>
      <c r="P869" s="71">
        <v>2095.56</v>
      </c>
      <c r="R869" s="132" t="s">
        <v>1000</v>
      </c>
      <c r="S869" s="132"/>
      <c r="T869" s="132"/>
      <c r="U869" s="132"/>
      <c r="V869" s="132"/>
      <c r="W869" s="132"/>
      <c r="X869" s="132"/>
      <c r="Y869" s="132"/>
    </row>
    <row r="870" spans="1:25" ht="0.75" customHeight="1" x14ac:dyDescent="0.25"/>
    <row r="871" spans="1:25" x14ac:dyDescent="0.25">
      <c r="A871" s="132" t="s">
        <v>1001</v>
      </c>
      <c r="B871" s="132"/>
      <c r="C871" s="132"/>
      <c r="D871" s="132"/>
      <c r="G871" s="133">
        <v>11300.18</v>
      </c>
      <c r="H871" s="133"/>
      <c r="I871" s="71">
        <v>0</v>
      </c>
      <c r="K871" s="71">
        <v>11300.18</v>
      </c>
      <c r="M871" s="133">
        <v>16950.27</v>
      </c>
      <c r="N871" s="133"/>
      <c r="P871" s="71">
        <v>16950.27</v>
      </c>
      <c r="R871" s="132" t="s">
        <v>1002</v>
      </c>
      <c r="S871" s="132"/>
      <c r="T871" s="132"/>
      <c r="U871" s="132"/>
      <c r="V871" s="132"/>
      <c r="W871" s="132"/>
      <c r="X871" s="132"/>
      <c r="Y871" s="132"/>
    </row>
    <row r="872" spans="1:25" ht="0.75" customHeight="1" x14ac:dyDescent="0.25"/>
    <row r="873" spans="1:25" x14ac:dyDescent="0.25">
      <c r="A873" s="132" t="s">
        <v>1003</v>
      </c>
      <c r="B873" s="132"/>
      <c r="C873" s="132"/>
      <c r="D873" s="132"/>
      <c r="G873" s="133">
        <v>171.55</v>
      </c>
      <c r="H873" s="133"/>
      <c r="I873" s="71">
        <v>0</v>
      </c>
      <c r="K873" s="71">
        <v>171.55</v>
      </c>
      <c r="M873" s="133">
        <v>257.32499999999999</v>
      </c>
      <c r="N873" s="133"/>
      <c r="P873" s="71">
        <v>257.32499999999999</v>
      </c>
      <c r="R873" s="132" t="s">
        <v>1004</v>
      </c>
      <c r="S873" s="132"/>
      <c r="T873" s="132"/>
      <c r="U873" s="132"/>
      <c r="V873" s="132"/>
      <c r="W873" s="132"/>
      <c r="X873" s="132"/>
      <c r="Y873" s="132"/>
    </row>
    <row r="874" spans="1:25" ht="0.75" customHeight="1" x14ac:dyDescent="0.25"/>
    <row r="875" spans="1:25" x14ac:dyDescent="0.25">
      <c r="A875" s="132" t="s">
        <v>1005</v>
      </c>
      <c r="B875" s="132"/>
      <c r="C875" s="132"/>
      <c r="D875" s="132"/>
      <c r="G875" s="133">
        <v>72616.929999999993</v>
      </c>
      <c r="H875" s="133"/>
      <c r="I875" s="71">
        <v>0</v>
      </c>
      <c r="K875" s="71">
        <v>72616.929999999993</v>
      </c>
      <c r="M875" s="133">
        <v>108925.395</v>
      </c>
      <c r="N875" s="133"/>
      <c r="P875" s="71">
        <v>108925.395</v>
      </c>
      <c r="R875" s="132" t="s">
        <v>1006</v>
      </c>
      <c r="S875" s="132"/>
      <c r="T875" s="132"/>
      <c r="U875" s="132"/>
      <c r="V875" s="132"/>
      <c r="W875" s="132"/>
      <c r="X875" s="132"/>
      <c r="Y875" s="132"/>
    </row>
    <row r="876" spans="1:25" ht="0.75" customHeight="1" x14ac:dyDescent="0.25"/>
    <row r="877" spans="1:25" x14ac:dyDescent="0.25">
      <c r="A877" s="132" t="s">
        <v>1007</v>
      </c>
      <c r="B877" s="132"/>
      <c r="C877" s="132"/>
      <c r="D877" s="132"/>
      <c r="G877" s="133">
        <v>5858.65</v>
      </c>
      <c r="H877" s="133"/>
      <c r="I877" s="71">
        <v>0</v>
      </c>
      <c r="K877" s="71">
        <v>5858.65</v>
      </c>
      <c r="M877" s="133">
        <v>8787.9750000000004</v>
      </c>
      <c r="N877" s="133"/>
      <c r="P877" s="71">
        <v>8787.9750000000004</v>
      </c>
      <c r="R877" s="132" t="s">
        <v>1008</v>
      </c>
      <c r="S877" s="132"/>
      <c r="T877" s="132"/>
      <c r="U877" s="132"/>
      <c r="V877" s="132"/>
      <c r="W877" s="132"/>
      <c r="X877" s="132"/>
      <c r="Y877" s="132"/>
    </row>
    <row r="878" spans="1:25" ht="0.75" customHeight="1" x14ac:dyDescent="0.25"/>
    <row r="879" spans="1:25" x14ac:dyDescent="0.25">
      <c r="A879" s="132" t="s">
        <v>1009</v>
      </c>
      <c r="B879" s="132"/>
      <c r="C879" s="132"/>
      <c r="D879" s="132"/>
      <c r="G879" s="133">
        <v>9224.76</v>
      </c>
      <c r="H879" s="133"/>
      <c r="I879" s="71">
        <v>0</v>
      </c>
      <c r="K879" s="71">
        <v>9224.76</v>
      </c>
      <c r="M879" s="133">
        <v>13837.14</v>
      </c>
      <c r="N879" s="133"/>
      <c r="P879" s="71">
        <v>13837.14</v>
      </c>
      <c r="R879" s="132" t="s">
        <v>1010</v>
      </c>
      <c r="S879" s="132"/>
      <c r="T879" s="132"/>
      <c r="U879" s="132"/>
      <c r="V879" s="132"/>
      <c r="W879" s="132"/>
      <c r="X879" s="132"/>
      <c r="Y879" s="132"/>
    </row>
    <row r="880" spans="1:25" ht="0.75" customHeight="1" x14ac:dyDescent="0.25"/>
    <row r="881" spans="1:25" x14ac:dyDescent="0.25">
      <c r="A881" s="132" t="s">
        <v>1011</v>
      </c>
      <c r="B881" s="132"/>
      <c r="C881" s="132"/>
      <c r="D881" s="132"/>
      <c r="G881" s="133">
        <v>10.220000000000001</v>
      </c>
      <c r="H881" s="133"/>
      <c r="I881" s="71">
        <v>0</v>
      </c>
      <c r="K881" s="71">
        <v>10.220000000000001</v>
      </c>
      <c r="M881" s="133">
        <v>15.33</v>
      </c>
      <c r="N881" s="133"/>
      <c r="P881" s="71">
        <v>15.33</v>
      </c>
      <c r="R881" s="132" t="s">
        <v>1012</v>
      </c>
      <c r="S881" s="132"/>
      <c r="T881" s="132"/>
      <c r="U881" s="132"/>
      <c r="V881" s="132"/>
      <c r="W881" s="132"/>
      <c r="X881" s="132"/>
      <c r="Y881" s="132"/>
    </row>
    <row r="882" spans="1:25" ht="0.75" customHeight="1" x14ac:dyDescent="0.25"/>
    <row r="883" spans="1:25" x14ac:dyDescent="0.25">
      <c r="A883" s="132" t="s">
        <v>1013</v>
      </c>
      <c r="B883" s="132"/>
      <c r="C883" s="132"/>
      <c r="D883" s="132"/>
      <c r="G883" s="133">
        <v>1995.24</v>
      </c>
      <c r="H883" s="133"/>
      <c r="I883" s="71">
        <v>0</v>
      </c>
      <c r="K883" s="71">
        <v>1995.24</v>
      </c>
      <c r="M883" s="133">
        <v>2992.86</v>
      </c>
      <c r="N883" s="133"/>
      <c r="P883" s="71">
        <v>2992.86</v>
      </c>
      <c r="R883" s="132" t="s">
        <v>1014</v>
      </c>
      <c r="S883" s="132"/>
      <c r="T883" s="132"/>
      <c r="U883" s="132"/>
      <c r="V883" s="132"/>
      <c r="W883" s="132"/>
      <c r="X883" s="132"/>
      <c r="Y883" s="132"/>
    </row>
    <row r="884" spans="1:25" ht="0.75" customHeight="1" x14ac:dyDescent="0.25"/>
    <row r="885" spans="1:25" x14ac:dyDescent="0.25">
      <c r="A885" s="132" t="s">
        <v>1015</v>
      </c>
      <c r="B885" s="132"/>
      <c r="C885" s="132"/>
      <c r="D885" s="132"/>
      <c r="G885" s="133">
        <v>2346.39</v>
      </c>
      <c r="H885" s="133"/>
      <c r="I885" s="71">
        <v>0</v>
      </c>
      <c r="K885" s="71">
        <v>2346.39</v>
      </c>
      <c r="M885" s="133">
        <v>3519.585</v>
      </c>
      <c r="N885" s="133"/>
      <c r="P885" s="71">
        <v>3519.585</v>
      </c>
      <c r="R885" s="132" t="s">
        <v>1016</v>
      </c>
      <c r="S885" s="132"/>
      <c r="T885" s="132"/>
      <c r="U885" s="132"/>
      <c r="V885" s="132"/>
      <c r="W885" s="132"/>
      <c r="X885" s="132"/>
      <c r="Y885" s="132"/>
    </row>
    <row r="886" spans="1:25" ht="0.75" customHeight="1" x14ac:dyDescent="0.25"/>
    <row r="887" spans="1:25" x14ac:dyDescent="0.25">
      <c r="A887" s="132" t="s">
        <v>1017</v>
      </c>
      <c r="B887" s="132"/>
      <c r="C887" s="132"/>
      <c r="D887" s="132"/>
      <c r="G887" s="133">
        <v>2204.7800000000002</v>
      </c>
      <c r="H887" s="133"/>
      <c r="I887" s="71">
        <v>0</v>
      </c>
      <c r="K887" s="71">
        <v>2204.7800000000002</v>
      </c>
      <c r="M887" s="133">
        <v>3307.17</v>
      </c>
      <c r="N887" s="133"/>
      <c r="P887" s="71">
        <v>3307.17</v>
      </c>
      <c r="R887" s="132" t="s">
        <v>1018</v>
      </c>
      <c r="S887" s="132"/>
      <c r="T887" s="132"/>
      <c r="U887" s="132"/>
      <c r="V887" s="132"/>
      <c r="W887" s="132"/>
      <c r="X887" s="132"/>
      <c r="Y887" s="132"/>
    </row>
    <row r="888" spans="1:25" ht="0.75" customHeight="1" x14ac:dyDescent="0.25"/>
    <row r="889" spans="1:25" x14ac:dyDescent="0.25">
      <c r="A889" s="132" t="s">
        <v>1019</v>
      </c>
      <c r="B889" s="132"/>
      <c r="C889" s="132"/>
      <c r="D889" s="132"/>
      <c r="G889" s="133">
        <v>37491.519999999997</v>
      </c>
      <c r="H889" s="133"/>
      <c r="I889" s="71">
        <v>105061.63</v>
      </c>
      <c r="K889" s="71">
        <v>-67570.11</v>
      </c>
      <c r="M889" s="133">
        <v>56237.279999999999</v>
      </c>
      <c r="N889" s="133"/>
      <c r="P889" s="71">
        <v>-48824.35</v>
      </c>
      <c r="R889" s="132" t="s">
        <v>1020</v>
      </c>
      <c r="S889" s="132"/>
      <c r="T889" s="132"/>
      <c r="U889" s="132"/>
      <c r="V889" s="132"/>
      <c r="W889" s="132"/>
      <c r="X889" s="132"/>
      <c r="Y889" s="132"/>
    </row>
    <row r="890" spans="1:25" ht="0.75" customHeight="1" x14ac:dyDescent="0.25"/>
    <row r="891" spans="1:25" x14ac:dyDescent="0.25">
      <c r="A891" s="132" t="s">
        <v>1021</v>
      </c>
      <c r="B891" s="132"/>
      <c r="C891" s="132"/>
      <c r="D891" s="132"/>
      <c r="G891" s="133">
        <v>17.27</v>
      </c>
      <c r="H891" s="133"/>
      <c r="I891" s="71">
        <v>0</v>
      </c>
      <c r="K891" s="71">
        <v>17.27</v>
      </c>
      <c r="M891" s="133">
        <v>25.905000000000001</v>
      </c>
      <c r="N891" s="133"/>
      <c r="P891" s="71">
        <v>25.905000000000001</v>
      </c>
      <c r="R891" s="132" t="s">
        <v>1022</v>
      </c>
      <c r="S891" s="132"/>
      <c r="T891" s="132"/>
      <c r="U891" s="132"/>
      <c r="V891" s="132"/>
      <c r="W891" s="132"/>
      <c r="X891" s="132"/>
      <c r="Y891" s="132"/>
    </row>
    <row r="892" spans="1:25" ht="0.75" customHeight="1" x14ac:dyDescent="0.25"/>
    <row r="893" spans="1:25" x14ac:dyDescent="0.25">
      <c r="A893" s="132" t="s">
        <v>1023</v>
      </c>
      <c r="B893" s="132"/>
      <c r="C893" s="132"/>
      <c r="D893" s="132"/>
      <c r="G893" s="133">
        <v>60042.22</v>
      </c>
      <c r="H893" s="133"/>
      <c r="I893" s="71">
        <v>170927.43</v>
      </c>
      <c r="K893" s="71">
        <v>-110885.21</v>
      </c>
      <c r="M893" s="133">
        <v>90063.33</v>
      </c>
      <c r="N893" s="133"/>
      <c r="P893" s="71">
        <v>-80864.100000000006</v>
      </c>
      <c r="R893" s="132" t="s">
        <v>1024</v>
      </c>
      <c r="S893" s="132"/>
      <c r="T893" s="132"/>
      <c r="U893" s="132"/>
      <c r="V893" s="132"/>
      <c r="W893" s="132"/>
      <c r="X893" s="132"/>
      <c r="Y893" s="132"/>
    </row>
    <row r="894" spans="1:25" ht="0.75" customHeight="1" x14ac:dyDescent="0.25"/>
    <row r="895" spans="1:25" x14ac:dyDescent="0.25">
      <c r="A895" s="132" t="s">
        <v>1025</v>
      </c>
      <c r="B895" s="132"/>
      <c r="C895" s="132"/>
      <c r="D895" s="132"/>
      <c r="G895" s="133">
        <v>257.51</v>
      </c>
      <c r="H895" s="133"/>
      <c r="I895" s="71">
        <v>1205.1500000000001</v>
      </c>
      <c r="K895" s="71">
        <v>-947.64</v>
      </c>
      <c r="M895" s="133">
        <v>386.26499999999999</v>
      </c>
      <c r="N895" s="133"/>
      <c r="P895" s="71">
        <v>-818.88499999999999</v>
      </c>
      <c r="R895" s="132" t="s">
        <v>1026</v>
      </c>
      <c r="S895" s="132"/>
      <c r="T895" s="132"/>
      <c r="U895" s="132"/>
      <c r="V895" s="132"/>
      <c r="W895" s="132"/>
      <c r="X895" s="132"/>
      <c r="Y895" s="132"/>
    </row>
    <row r="896" spans="1:25" ht="0.75" customHeight="1" x14ac:dyDescent="0.25"/>
    <row r="897" spans="1:25" x14ac:dyDescent="0.25">
      <c r="A897" s="132" t="s">
        <v>1027</v>
      </c>
      <c r="B897" s="132"/>
      <c r="C897" s="132"/>
      <c r="D897" s="132"/>
      <c r="G897" s="133">
        <v>398.06</v>
      </c>
      <c r="H897" s="133"/>
      <c r="I897" s="71">
        <v>5713.36</v>
      </c>
      <c r="K897" s="71">
        <v>-5315.3</v>
      </c>
      <c r="M897" s="133">
        <v>597.09</v>
      </c>
      <c r="N897" s="133"/>
      <c r="P897" s="71">
        <v>-5116.2700000000004</v>
      </c>
      <c r="R897" s="132" t="s">
        <v>1028</v>
      </c>
      <c r="S897" s="132"/>
      <c r="T897" s="132"/>
      <c r="U897" s="132"/>
      <c r="V897" s="132"/>
      <c r="W897" s="132"/>
      <c r="X897" s="132"/>
      <c r="Y897" s="132"/>
    </row>
    <row r="898" spans="1:25" ht="0.75" customHeight="1" x14ac:dyDescent="0.25"/>
    <row r="899" spans="1:25" x14ac:dyDescent="0.25">
      <c r="A899" s="132" t="s">
        <v>1029</v>
      </c>
      <c r="B899" s="132"/>
      <c r="C899" s="132"/>
      <c r="D899" s="132"/>
      <c r="G899" s="133">
        <v>139.29</v>
      </c>
      <c r="H899" s="133"/>
      <c r="I899" s="71">
        <v>104.98</v>
      </c>
      <c r="K899" s="71">
        <v>34.31</v>
      </c>
      <c r="M899" s="133">
        <v>208.935</v>
      </c>
      <c r="N899" s="133"/>
      <c r="P899" s="71">
        <v>103.955</v>
      </c>
      <c r="R899" s="132" t="s">
        <v>1030</v>
      </c>
      <c r="S899" s="132"/>
      <c r="T899" s="132"/>
      <c r="U899" s="132"/>
      <c r="V899" s="132"/>
      <c r="W899" s="132"/>
      <c r="X899" s="132"/>
      <c r="Y899" s="132"/>
    </row>
    <row r="900" spans="1:25" ht="0.75" customHeight="1" x14ac:dyDescent="0.25"/>
    <row r="901" spans="1:25" x14ac:dyDescent="0.25">
      <c r="A901" s="132" t="s">
        <v>1031</v>
      </c>
      <c r="B901" s="132"/>
      <c r="C901" s="132"/>
      <c r="D901" s="132"/>
      <c r="G901" s="133">
        <v>9260.34</v>
      </c>
      <c r="H901" s="133"/>
      <c r="I901" s="71">
        <v>0</v>
      </c>
      <c r="K901" s="71">
        <v>9260.34</v>
      </c>
      <c r="M901" s="133">
        <v>13890.51</v>
      </c>
      <c r="N901" s="133"/>
      <c r="P901" s="71">
        <v>13890.51</v>
      </c>
      <c r="R901" s="132" t="s">
        <v>1032</v>
      </c>
      <c r="S901" s="132"/>
      <c r="T901" s="132"/>
      <c r="U901" s="132"/>
      <c r="V901" s="132"/>
      <c r="W901" s="132"/>
      <c r="X901" s="132"/>
      <c r="Y901" s="132"/>
    </row>
    <row r="902" spans="1:25" ht="0.75" customHeight="1" x14ac:dyDescent="0.25"/>
    <row r="903" spans="1:25" x14ac:dyDescent="0.25">
      <c r="A903" s="132" t="s">
        <v>1033</v>
      </c>
      <c r="B903" s="132"/>
      <c r="C903" s="132"/>
      <c r="D903" s="132"/>
      <c r="G903" s="133">
        <v>833</v>
      </c>
      <c r="H903" s="133"/>
      <c r="I903" s="71">
        <v>3303.54</v>
      </c>
      <c r="K903" s="71">
        <v>-2470.54</v>
      </c>
      <c r="M903" s="133">
        <v>1249.5</v>
      </c>
      <c r="N903" s="133"/>
      <c r="P903" s="71">
        <v>-2054.04</v>
      </c>
      <c r="R903" s="132" t="s">
        <v>1034</v>
      </c>
      <c r="S903" s="132"/>
      <c r="T903" s="132"/>
      <c r="U903" s="132"/>
      <c r="V903" s="132"/>
      <c r="W903" s="132"/>
      <c r="X903" s="132"/>
      <c r="Y903" s="132"/>
    </row>
    <row r="904" spans="1:25" ht="0.75" customHeight="1" x14ac:dyDescent="0.25"/>
    <row r="905" spans="1:25" x14ac:dyDescent="0.25">
      <c r="A905" s="132" t="s">
        <v>1035</v>
      </c>
      <c r="B905" s="132"/>
      <c r="C905" s="132"/>
      <c r="D905" s="132"/>
      <c r="G905" s="133">
        <v>29880.240000000002</v>
      </c>
      <c r="H905" s="133"/>
      <c r="I905" s="71">
        <v>0</v>
      </c>
      <c r="K905" s="71">
        <v>29880.240000000002</v>
      </c>
      <c r="M905" s="133">
        <v>44820.36</v>
      </c>
      <c r="N905" s="133"/>
      <c r="P905" s="71">
        <v>44820.36</v>
      </c>
      <c r="R905" s="132" t="s">
        <v>1036</v>
      </c>
      <c r="S905" s="132"/>
      <c r="T905" s="132"/>
      <c r="U905" s="132"/>
      <c r="V905" s="132"/>
      <c r="W905" s="132"/>
      <c r="X905" s="132"/>
      <c r="Y905" s="132"/>
    </row>
    <row r="906" spans="1:25" ht="0.75" customHeight="1" x14ac:dyDescent="0.25"/>
    <row r="907" spans="1:25" x14ac:dyDescent="0.25">
      <c r="A907" s="132" t="s">
        <v>1037</v>
      </c>
      <c r="B907" s="132"/>
      <c r="C907" s="132"/>
      <c r="D907" s="132"/>
      <c r="G907" s="133">
        <v>40512.67</v>
      </c>
      <c r="H907" s="133"/>
      <c r="I907" s="71">
        <v>14554.22</v>
      </c>
      <c r="K907" s="71">
        <v>25958.45</v>
      </c>
      <c r="M907" s="133">
        <v>60769.004999999997</v>
      </c>
      <c r="N907" s="133"/>
      <c r="P907" s="71">
        <v>46214.785000000003</v>
      </c>
      <c r="R907" s="132" t="s">
        <v>1038</v>
      </c>
      <c r="S907" s="132"/>
      <c r="T907" s="132"/>
      <c r="U907" s="132"/>
      <c r="V907" s="132"/>
      <c r="W907" s="132"/>
      <c r="X907" s="132"/>
      <c r="Y907" s="132"/>
    </row>
    <row r="908" spans="1:25" ht="0.75" customHeight="1" x14ac:dyDescent="0.25"/>
    <row r="909" spans="1:25" x14ac:dyDescent="0.25">
      <c r="A909" s="132" t="s">
        <v>1039</v>
      </c>
      <c r="B909" s="132"/>
      <c r="C909" s="132"/>
      <c r="D909" s="132"/>
      <c r="G909" s="133">
        <v>439.96</v>
      </c>
      <c r="H909" s="133"/>
      <c r="I909" s="71">
        <v>0</v>
      </c>
      <c r="K909" s="71">
        <v>439.96</v>
      </c>
      <c r="M909" s="133">
        <v>659.94</v>
      </c>
      <c r="N909" s="133"/>
      <c r="P909" s="71">
        <v>659.94</v>
      </c>
      <c r="R909" s="132" t="s">
        <v>1040</v>
      </c>
      <c r="S909" s="132"/>
      <c r="T909" s="132"/>
      <c r="U909" s="132"/>
      <c r="V909" s="132"/>
      <c r="W909" s="132"/>
      <c r="X909" s="132"/>
      <c r="Y909" s="132"/>
    </row>
    <row r="910" spans="1:25" x14ac:dyDescent="0.25">
      <c r="A910" s="132" t="s">
        <v>1041</v>
      </c>
      <c r="B910" s="132"/>
      <c r="C910" s="132"/>
      <c r="D910" s="132"/>
      <c r="G910" s="133">
        <v>1913.46</v>
      </c>
      <c r="H910" s="133"/>
      <c r="I910" s="71">
        <v>4718.6000000000004</v>
      </c>
      <c r="K910" s="71">
        <v>-2805.14</v>
      </c>
      <c r="M910" s="133">
        <v>2870.19</v>
      </c>
      <c r="N910" s="133"/>
      <c r="P910" s="71">
        <v>-1848.41</v>
      </c>
      <c r="R910" s="132" t="s">
        <v>1042</v>
      </c>
      <c r="S910" s="132"/>
      <c r="T910" s="132"/>
      <c r="U910" s="132"/>
      <c r="V910" s="132"/>
      <c r="W910" s="132"/>
      <c r="X910" s="132"/>
      <c r="Y910" s="132"/>
    </row>
    <row r="911" spans="1:25" ht="0.75" customHeight="1" x14ac:dyDescent="0.25"/>
    <row r="912" spans="1:25" x14ac:dyDescent="0.25">
      <c r="A912" s="132" t="s">
        <v>1043</v>
      </c>
      <c r="B912" s="132"/>
      <c r="C912" s="132"/>
      <c r="D912" s="132"/>
      <c r="G912" s="133">
        <v>531.28</v>
      </c>
      <c r="H912" s="133"/>
      <c r="I912" s="71">
        <v>612.53</v>
      </c>
      <c r="K912" s="71">
        <v>-81.25</v>
      </c>
      <c r="M912" s="133">
        <v>796.92</v>
      </c>
      <c r="N912" s="133"/>
      <c r="P912" s="71">
        <v>184.39</v>
      </c>
      <c r="R912" s="132" t="s">
        <v>1044</v>
      </c>
      <c r="S912" s="132"/>
      <c r="T912" s="132"/>
      <c r="U912" s="132"/>
      <c r="V912" s="132"/>
      <c r="W912" s="132"/>
      <c r="X912" s="132"/>
      <c r="Y912" s="132"/>
    </row>
    <row r="913" spans="1:25" ht="0.75" customHeight="1" x14ac:dyDescent="0.25"/>
    <row r="914" spans="1:25" x14ac:dyDescent="0.25">
      <c r="A914" s="132" t="s">
        <v>1045</v>
      </c>
      <c r="B914" s="132"/>
      <c r="C914" s="132"/>
      <c r="D914" s="132"/>
      <c r="G914" s="133">
        <v>187.45</v>
      </c>
      <c r="H914" s="133"/>
      <c r="I914" s="71">
        <v>151.13</v>
      </c>
      <c r="K914" s="71">
        <v>36.32</v>
      </c>
      <c r="M914" s="133">
        <v>281.17500000000001</v>
      </c>
      <c r="N914" s="133"/>
      <c r="P914" s="71">
        <v>130.04499999999999</v>
      </c>
      <c r="R914" s="132" t="s">
        <v>1046</v>
      </c>
      <c r="S914" s="132"/>
      <c r="T914" s="132"/>
      <c r="U914" s="132"/>
      <c r="V914" s="132"/>
      <c r="W914" s="132"/>
      <c r="X914" s="132"/>
      <c r="Y914" s="132"/>
    </row>
    <row r="915" spans="1:25" ht="0.75" customHeight="1" x14ac:dyDescent="0.25"/>
    <row r="916" spans="1:25" x14ac:dyDescent="0.25">
      <c r="A916" s="132" t="s">
        <v>1047</v>
      </c>
      <c r="B916" s="132"/>
      <c r="C916" s="132"/>
      <c r="D916" s="132"/>
      <c r="G916" s="133">
        <v>21.91</v>
      </c>
      <c r="H916" s="133"/>
      <c r="I916" s="71">
        <v>4056.58</v>
      </c>
      <c r="K916" s="71">
        <v>-4034.67</v>
      </c>
      <c r="M916" s="133">
        <v>32.865000000000002</v>
      </c>
      <c r="N916" s="133"/>
      <c r="P916" s="71">
        <v>-4023.7150000000001</v>
      </c>
      <c r="R916" s="132" t="s">
        <v>1048</v>
      </c>
      <c r="S916" s="132"/>
      <c r="T916" s="132"/>
      <c r="U916" s="132"/>
      <c r="V916" s="132"/>
      <c r="W916" s="132"/>
      <c r="X916" s="132"/>
      <c r="Y916" s="132"/>
    </row>
    <row r="917" spans="1:25" ht="0.75" customHeight="1" x14ac:dyDescent="0.25"/>
    <row r="918" spans="1:25" x14ac:dyDescent="0.25">
      <c r="A918" s="132" t="s">
        <v>1049</v>
      </c>
      <c r="B918" s="132"/>
      <c r="C918" s="132"/>
      <c r="D918" s="132"/>
      <c r="G918" s="133">
        <v>0</v>
      </c>
      <c r="H918" s="133"/>
      <c r="I918" s="71">
        <v>820.16</v>
      </c>
      <c r="K918" s="71">
        <v>-820.16</v>
      </c>
      <c r="M918" s="133">
        <v>0</v>
      </c>
      <c r="N918" s="133"/>
      <c r="P918" s="71">
        <v>-820.16</v>
      </c>
      <c r="R918" s="132" t="s">
        <v>1050</v>
      </c>
      <c r="S918" s="132"/>
      <c r="T918" s="132"/>
      <c r="U918" s="132"/>
      <c r="V918" s="132"/>
      <c r="W918" s="132"/>
      <c r="X918" s="132"/>
      <c r="Y918" s="132"/>
    </row>
    <row r="919" spans="1:25" ht="0.75" customHeight="1" x14ac:dyDescent="0.25"/>
    <row r="920" spans="1:25" x14ac:dyDescent="0.25">
      <c r="A920" s="132" t="s">
        <v>1051</v>
      </c>
      <c r="B920" s="132"/>
      <c r="C920" s="132"/>
      <c r="D920" s="132"/>
      <c r="G920" s="133">
        <v>231.93</v>
      </c>
      <c r="H920" s="133"/>
      <c r="I920" s="71">
        <v>0</v>
      </c>
      <c r="K920" s="71">
        <v>231.93</v>
      </c>
      <c r="M920" s="133">
        <v>347.89499999999998</v>
      </c>
      <c r="N920" s="133"/>
      <c r="P920" s="71">
        <v>347.89499999999998</v>
      </c>
      <c r="R920" s="132" t="s">
        <v>1052</v>
      </c>
      <c r="S920" s="132"/>
      <c r="T920" s="132"/>
      <c r="U920" s="132"/>
      <c r="V920" s="132"/>
      <c r="W920" s="132"/>
      <c r="X920" s="132"/>
      <c r="Y920" s="132"/>
    </row>
    <row r="921" spans="1:25" ht="0.75" customHeight="1" x14ac:dyDescent="0.25"/>
    <row r="922" spans="1:25" x14ac:dyDescent="0.25">
      <c r="A922" s="132" t="s">
        <v>1053</v>
      </c>
      <c r="B922" s="132"/>
      <c r="C922" s="132"/>
      <c r="D922" s="132"/>
      <c r="G922" s="133">
        <v>2597.02</v>
      </c>
      <c r="H922" s="133"/>
      <c r="I922" s="71">
        <v>524.9</v>
      </c>
      <c r="K922" s="71">
        <v>2072.12</v>
      </c>
      <c r="M922" s="133">
        <v>3895.53</v>
      </c>
      <c r="N922" s="133"/>
      <c r="P922" s="71">
        <v>3370.63</v>
      </c>
      <c r="R922" s="132" t="s">
        <v>1054</v>
      </c>
      <c r="S922" s="132"/>
      <c r="T922" s="132"/>
      <c r="U922" s="132"/>
      <c r="V922" s="132"/>
      <c r="W922" s="132"/>
      <c r="X922" s="132"/>
      <c r="Y922" s="132"/>
    </row>
    <row r="923" spans="1:25" ht="0.75" customHeight="1" x14ac:dyDescent="0.25"/>
    <row r="924" spans="1:25" x14ac:dyDescent="0.25">
      <c r="A924" s="132" t="s">
        <v>1055</v>
      </c>
      <c r="B924" s="132"/>
      <c r="C924" s="132"/>
      <c r="D924" s="132"/>
      <c r="G924" s="133">
        <v>40.270000000000003</v>
      </c>
      <c r="H924" s="133"/>
      <c r="I924" s="71">
        <v>641.16</v>
      </c>
      <c r="K924" s="71">
        <v>-600.89</v>
      </c>
      <c r="M924" s="133">
        <v>60.405000000000001</v>
      </c>
      <c r="N924" s="133"/>
      <c r="P924" s="71">
        <v>-580.755</v>
      </c>
      <c r="R924" s="132" t="s">
        <v>1056</v>
      </c>
      <c r="S924" s="132"/>
      <c r="T924" s="132"/>
      <c r="U924" s="132"/>
      <c r="V924" s="132"/>
      <c r="W924" s="132"/>
      <c r="X924" s="132"/>
      <c r="Y924" s="132"/>
    </row>
    <row r="925" spans="1:25" ht="0.75" customHeight="1" x14ac:dyDescent="0.25"/>
    <row r="926" spans="1:25" x14ac:dyDescent="0.25">
      <c r="A926" s="132" t="s">
        <v>1057</v>
      </c>
      <c r="B926" s="132"/>
      <c r="C926" s="132"/>
      <c r="D926" s="132"/>
      <c r="G926" s="133">
        <v>40.270000000000003</v>
      </c>
      <c r="H926" s="133"/>
      <c r="I926" s="71">
        <v>0</v>
      </c>
      <c r="K926" s="71">
        <v>40.270000000000003</v>
      </c>
      <c r="M926" s="133">
        <v>60.405000000000001</v>
      </c>
      <c r="N926" s="133"/>
      <c r="P926" s="71">
        <v>60.405000000000001</v>
      </c>
      <c r="R926" s="132" t="s">
        <v>1058</v>
      </c>
      <c r="S926" s="132"/>
      <c r="T926" s="132"/>
      <c r="U926" s="132"/>
      <c r="V926" s="132"/>
      <c r="W926" s="132"/>
      <c r="X926" s="132"/>
      <c r="Y926" s="132"/>
    </row>
    <row r="927" spans="1:25" ht="0.75" customHeight="1" x14ac:dyDescent="0.25"/>
    <row r="928" spans="1:25" x14ac:dyDescent="0.25">
      <c r="A928" s="132" t="s">
        <v>1059</v>
      </c>
      <c r="B928" s="132"/>
      <c r="C928" s="132"/>
      <c r="D928" s="132"/>
      <c r="G928" s="133">
        <v>103.59</v>
      </c>
      <c r="H928" s="133"/>
      <c r="I928" s="71">
        <v>820.16</v>
      </c>
      <c r="K928" s="71">
        <v>-716.57</v>
      </c>
      <c r="M928" s="133">
        <v>155.38499999999999</v>
      </c>
      <c r="N928" s="133"/>
      <c r="P928" s="71">
        <v>-664.77499999999998</v>
      </c>
      <c r="R928" s="132" t="s">
        <v>1060</v>
      </c>
      <c r="S928" s="132"/>
      <c r="T928" s="132"/>
      <c r="U928" s="132"/>
      <c r="V928" s="132"/>
      <c r="W928" s="132"/>
      <c r="X928" s="132"/>
      <c r="Y928" s="132"/>
    </row>
    <row r="929" spans="1:25" ht="0.75" customHeight="1" x14ac:dyDescent="0.25"/>
    <row r="930" spans="1:25" x14ac:dyDescent="0.25">
      <c r="A930" s="132" t="s">
        <v>1061</v>
      </c>
      <c r="B930" s="132"/>
      <c r="C930" s="132"/>
      <c r="D930" s="132"/>
      <c r="G930" s="133">
        <v>0</v>
      </c>
      <c r="H930" s="133"/>
      <c r="I930" s="71">
        <v>662.69</v>
      </c>
      <c r="K930" s="71">
        <v>-662.69</v>
      </c>
      <c r="M930" s="133">
        <v>0</v>
      </c>
      <c r="N930" s="133"/>
      <c r="P930" s="71">
        <v>-662.69</v>
      </c>
      <c r="R930" s="132" t="s">
        <v>1062</v>
      </c>
      <c r="S930" s="132"/>
      <c r="T930" s="132"/>
      <c r="U930" s="132"/>
      <c r="V930" s="132"/>
      <c r="W930" s="132"/>
      <c r="X930" s="132"/>
      <c r="Y930" s="132"/>
    </row>
    <row r="931" spans="1:25" ht="0.75" customHeight="1" x14ac:dyDescent="0.25"/>
    <row r="932" spans="1:25" x14ac:dyDescent="0.25">
      <c r="A932" s="132" t="s">
        <v>1063</v>
      </c>
      <c r="B932" s="132"/>
      <c r="C932" s="132"/>
      <c r="D932" s="132"/>
      <c r="G932" s="133">
        <v>0</v>
      </c>
      <c r="H932" s="133"/>
      <c r="I932" s="71">
        <v>2519.54</v>
      </c>
      <c r="K932" s="71">
        <v>-2519.54</v>
      </c>
      <c r="M932" s="133">
        <v>0</v>
      </c>
      <c r="N932" s="133"/>
      <c r="P932" s="71">
        <v>-2519.54</v>
      </c>
      <c r="R932" s="132" t="s">
        <v>1064</v>
      </c>
      <c r="S932" s="132"/>
      <c r="T932" s="132"/>
      <c r="U932" s="132"/>
      <c r="V932" s="132"/>
      <c r="W932" s="132"/>
      <c r="X932" s="132"/>
      <c r="Y932" s="132"/>
    </row>
    <row r="933" spans="1:25" ht="0.75" customHeight="1" x14ac:dyDescent="0.25"/>
    <row r="934" spans="1:25" x14ac:dyDescent="0.25">
      <c r="A934" s="132" t="s">
        <v>1065</v>
      </c>
      <c r="B934" s="132"/>
      <c r="C934" s="132"/>
      <c r="D934" s="132"/>
      <c r="G934" s="133">
        <v>1796.35</v>
      </c>
      <c r="H934" s="133"/>
      <c r="I934" s="71">
        <v>0</v>
      </c>
      <c r="K934" s="71">
        <v>1796.35</v>
      </c>
      <c r="M934" s="133">
        <v>2694.5250000000001</v>
      </c>
      <c r="N934" s="133"/>
      <c r="P934" s="71">
        <v>2694.5250000000001</v>
      </c>
      <c r="R934" s="132" t="s">
        <v>1066</v>
      </c>
      <c r="S934" s="132"/>
      <c r="T934" s="132"/>
      <c r="U934" s="132"/>
      <c r="V934" s="132"/>
      <c r="W934" s="132"/>
      <c r="X934" s="132"/>
      <c r="Y934" s="132"/>
    </row>
    <row r="935" spans="1:25" ht="0.75" customHeight="1" x14ac:dyDescent="0.25"/>
    <row r="936" spans="1:25" x14ac:dyDescent="0.25">
      <c r="A936" s="132" t="s">
        <v>1067</v>
      </c>
      <c r="B936" s="132"/>
      <c r="C936" s="132"/>
      <c r="D936" s="132"/>
      <c r="G936" s="133">
        <v>234.97</v>
      </c>
      <c r="H936" s="133"/>
      <c r="I936" s="71">
        <v>0</v>
      </c>
      <c r="K936" s="71">
        <v>234.97</v>
      </c>
      <c r="M936" s="133">
        <v>352.45499999999998</v>
      </c>
      <c r="N936" s="133"/>
      <c r="P936" s="71">
        <v>352.45499999999998</v>
      </c>
      <c r="R936" s="132" t="s">
        <v>1068</v>
      </c>
      <c r="S936" s="132"/>
      <c r="T936" s="132"/>
      <c r="U936" s="132"/>
      <c r="V936" s="132"/>
      <c r="W936" s="132"/>
      <c r="X936" s="132"/>
      <c r="Y936" s="132"/>
    </row>
    <row r="937" spans="1:25" ht="0.75" customHeight="1" x14ac:dyDescent="0.25"/>
    <row r="938" spans="1:25" x14ac:dyDescent="0.25">
      <c r="A938" s="132" t="s">
        <v>1069</v>
      </c>
      <c r="B938" s="132"/>
      <c r="C938" s="132"/>
      <c r="D938" s="132"/>
      <c r="G938" s="133">
        <v>3165.99</v>
      </c>
      <c r="H938" s="133"/>
      <c r="I938" s="71">
        <v>0</v>
      </c>
      <c r="K938" s="71">
        <v>3165.99</v>
      </c>
      <c r="M938" s="133">
        <v>4748.9849999999997</v>
      </c>
      <c r="N938" s="133"/>
      <c r="P938" s="71">
        <v>4748.9849999999997</v>
      </c>
      <c r="R938" s="132" t="s">
        <v>1068</v>
      </c>
      <c r="S938" s="132"/>
      <c r="T938" s="132"/>
      <c r="U938" s="132"/>
      <c r="V938" s="132"/>
      <c r="W938" s="132"/>
      <c r="X938" s="132"/>
      <c r="Y938" s="132"/>
    </row>
    <row r="939" spans="1:25" ht="0.75" customHeight="1" x14ac:dyDescent="0.25"/>
    <row r="940" spans="1:25" x14ac:dyDescent="0.25">
      <c r="A940" s="132" t="s">
        <v>1070</v>
      </c>
      <c r="B940" s="132"/>
      <c r="C940" s="132"/>
      <c r="D940" s="132"/>
      <c r="G940" s="133">
        <v>5477.75</v>
      </c>
      <c r="H940" s="133"/>
      <c r="I940" s="71">
        <v>0</v>
      </c>
      <c r="K940" s="71">
        <v>5477.75</v>
      </c>
      <c r="M940" s="133">
        <v>8216.625</v>
      </c>
      <c r="N940" s="133"/>
      <c r="P940" s="71">
        <v>8216.625</v>
      </c>
      <c r="R940" s="132" t="s">
        <v>1068</v>
      </c>
      <c r="S940" s="132"/>
      <c r="T940" s="132"/>
      <c r="U940" s="132"/>
      <c r="V940" s="132"/>
      <c r="W940" s="132"/>
      <c r="X940" s="132"/>
      <c r="Y940" s="132"/>
    </row>
    <row r="941" spans="1:25" ht="0.75" customHeight="1" x14ac:dyDescent="0.25"/>
    <row r="942" spans="1:25" x14ac:dyDescent="0.25">
      <c r="A942" s="132" t="s">
        <v>1071</v>
      </c>
      <c r="B942" s="132"/>
      <c r="C942" s="132"/>
      <c r="D942" s="132"/>
      <c r="G942" s="133">
        <v>913.66</v>
      </c>
      <c r="H942" s="133"/>
      <c r="I942" s="71">
        <v>0</v>
      </c>
      <c r="K942" s="71">
        <v>913.66</v>
      </c>
      <c r="M942" s="133">
        <v>1370.49</v>
      </c>
      <c r="N942" s="133"/>
      <c r="P942" s="71">
        <v>1370.49</v>
      </c>
      <c r="R942" s="132" t="s">
        <v>1068</v>
      </c>
      <c r="S942" s="132"/>
      <c r="T942" s="132"/>
      <c r="U942" s="132"/>
      <c r="V942" s="132"/>
      <c r="W942" s="132"/>
      <c r="X942" s="132"/>
      <c r="Y942" s="132"/>
    </row>
    <row r="943" spans="1:25" ht="0.75" customHeight="1" x14ac:dyDescent="0.25"/>
    <row r="944" spans="1:25" x14ac:dyDescent="0.25">
      <c r="A944" s="132" t="s">
        <v>1072</v>
      </c>
      <c r="B944" s="132"/>
      <c r="C944" s="132"/>
      <c r="D944" s="132"/>
      <c r="G944" s="133">
        <v>2380.19</v>
      </c>
      <c r="H944" s="133"/>
      <c r="I944" s="71">
        <v>0</v>
      </c>
      <c r="K944" s="71">
        <v>2380.19</v>
      </c>
      <c r="M944" s="133">
        <v>3570.2849999999999</v>
      </c>
      <c r="N944" s="133"/>
      <c r="P944" s="71">
        <v>3570.2849999999999</v>
      </c>
      <c r="R944" s="132" t="s">
        <v>1068</v>
      </c>
      <c r="S944" s="132"/>
      <c r="T944" s="132"/>
      <c r="U944" s="132"/>
      <c r="V944" s="132"/>
      <c r="W944" s="132"/>
      <c r="X944" s="132"/>
      <c r="Y944" s="132"/>
    </row>
    <row r="945" spans="1:25" ht="0.75" customHeight="1" x14ac:dyDescent="0.25"/>
    <row r="946" spans="1:25" x14ac:dyDescent="0.25">
      <c r="A946" s="132" t="s">
        <v>1073</v>
      </c>
      <c r="B946" s="132"/>
      <c r="C946" s="132"/>
      <c r="D946" s="132"/>
      <c r="G946" s="133">
        <v>3043.36</v>
      </c>
      <c r="H946" s="133"/>
      <c r="I946" s="71">
        <v>0</v>
      </c>
      <c r="K946" s="71">
        <v>3043.36</v>
      </c>
      <c r="M946" s="133">
        <v>4565.04</v>
      </c>
      <c r="N946" s="133"/>
      <c r="P946" s="71">
        <v>4565.04</v>
      </c>
      <c r="R946" s="132" t="s">
        <v>1066</v>
      </c>
      <c r="S946" s="132"/>
      <c r="T946" s="132"/>
      <c r="U946" s="132"/>
      <c r="V946" s="132"/>
      <c r="W946" s="132"/>
      <c r="X946" s="132"/>
      <c r="Y946" s="132"/>
    </row>
    <row r="947" spans="1:25" ht="0.75" customHeight="1" x14ac:dyDescent="0.25"/>
    <row r="948" spans="1:25" x14ac:dyDescent="0.25">
      <c r="A948" s="132" t="s">
        <v>1074</v>
      </c>
      <c r="B948" s="132"/>
      <c r="C948" s="132"/>
      <c r="D948" s="132"/>
      <c r="G948" s="133">
        <v>10668.74</v>
      </c>
      <c r="H948" s="133"/>
      <c r="I948" s="71">
        <v>143580.01</v>
      </c>
      <c r="K948" s="71">
        <v>-132911.26999999999</v>
      </c>
      <c r="M948" s="133">
        <v>16003.11</v>
      </c>
      <c r="N948" s="133"/>
      <c r="P948" s="71">
        <v>-127576.9</v>
      </c>
      <c r="R948" s="132" t="s">
        <v>1075</v>
      </c>
      <c r="S948" s="132"/>
      <c r="T948" s="132"/>
      <c r="U948" s="132"/>
      <c r="V948" s="132"/>
      <c r="W948" s="132"/>
      <c r="X948" s="132"/>
      <c r="Y948" s="132"/>
    </row>
    <row r="949" spans="1:25" ht="0.75" customHeight="1" x14ac:dyDescent="0.25"/>
    <row r="950" spans="1:25" x14ac:dyDescent="0.25">
      <c r="A950" s="132" t="s">
        <v>1076</v>
      </c>
      <c r="B950" s="132"/>
      <c r="C950" s="132"/>
      <c r="D950" s="132"/>
      <c r="G950" s="133">
        <v>52745.4</v>
      </c>
      <c r="H950" s="133"/>
      <c r="I950" s="71">
        <v>0</v>
      </c>
      <c r="K950" s="71">
        <v>52745.4</v>
      </c>
      <c r="M950" s="133">
        <v>79118.100000000006</v>
      </c>
      <c r="N950" s="133"/>
      <c r="P950" s="71">
        <v>79118.100000000006</v>
      </c>
      <c r="R950" s="132" t="s">
        <v>1077</v>
      </c>
      <c r="S950" s="132"/>
      <c r="T950" s="132"/>
      <c r="U950" s="132"/>
      <c r="V950" s="132"/>
      <c r="W950" s="132"/>
      <c r="X950" s="132"/>
      <c r="Y950" s="132"/>
    </row>
    <row r="951" spans="1:25" ht="0.75" customHeight="1" x14ac:dyDescent="0.25"/>
    <row r="952" spans="1:25" x14ac:dyDescent="0.25">
      <c r="A952" s="132" t="s">
        <v>1078</v>
      </c>
      <c r="B952" s="132"/>
      <c r="C952" s="132"/>
      <c r="D952" s="132"/>
      <c r="G952" s="133">
        <v>26637.01</v>
      </c>
      <c r="H952" s="133"/>
      <c r="I952" s="71">
        <v>66367.199999999997</v>
      </c>
      <c r="K952" s="71">
        <v>-39730.19</v>
      </c>
      <c r="M952" s="133">
        <v>39955.514999999999</v>
      </c>
      <c r="N952" s="133"/>
      <c r="P952" s="71">
        <v>-26411.685000000001</v>
      </c>
      <c r="R952" s="132" t="s">
        <v>1079</v>
      </c>
      <c r="S952" s="132"/>
      <c r="T952" s="132"/>
      <c r="U952" s="132"/>
      <c r="V952" s="132"/>
      <c r="W952" s="132"/>
      <c r="X952" s="132"/>
      <c r="Y952" s="132"/>
    </row>
    <row r="953" spans="1:25" ht="0.75" customHeight="1" x14ac:dyDescent="0.25"/>
    <row r="954" spans="1:25" x14ac:dyDescent="0.25">
      <c r="A954" s="132" t="s">
        <v>1080</v>
      </c>
      <c r="B954" s="132"/>
      <c r="C954" s="132"/>
      <c r="D954" s="132"/>
      <c r="G954" s="133">
        <v>35022.639999999999</v>
      </c>
      <c r="H954" s="133"/>
      <c r="I954" s="71">
        <v>79991.87</v>
      </c>
      <c r="K954" s="71">
        <v>-44969.23</v>
      </c>
      <c r="M954" s="133">
        <v>52533.96</v>
      </c>
      <c r="N954" s="133"/>
      <c r="P954" s="71">
        <v>-27457.91</v>
      </c>
      <c r="R954" s="132" t="s">
        <v>1081</v>
      </c>
      <c r="S954" s="132"/>
      <c r="T954" s="132"/>
      <c r="U954" s="132"/>
      <c r="V954" s="132"/>
      <c r="W954" s="132"/>
      <c r="X954" s="132"/>
      <c r="Y954" s="132"/>
    </row>
    <row r="955" spans="1:25" ht="0.75" customHeight="1" x14ac:dyDescent="0.25"/>
    <row r="956" spans="1:25" x14ac:dyDescent="0.25">
      <c r="A956" s="132" t="s">
        <v>1082</v>
      </c>
      <c r="B956" s="132"/>
      <c r="C956" s="132"/>
      <c r="D956" s="132"/>
      <c r="G956" s="133">
        <v>10025.82</v>
      </c>
      <c r="H956" s="133"/>
      <c r="I956" s="71">
        <v>13914.78</v>
      </c>
      <c r="K956" s="71">
        <v>-3888.96</v>
      </c>
      <c r="M956" s="133">
        <v>15038.73</v>
      </c>
      <c r="N956" s="133"/>
      <c r="P956" s="71">
        <v>1123.95</v>
      </c>
      <c r="R956" s="132" t="s">
        <v>1083</v>
      </c>
      <c r="S956" s="132"/>
      <c r="T956" s="132"/>
      <c r="U956" s="132"/>
      <c r="V956" s="132"/>
      <c r="W956" s="132"/>
      <c r="X956" s="132"/>
      <c r="Y956" s="132"/>
    </row>
    <row r="957" spans="1:25" ht="0.75" customHeight="1" x14ac:dyDescent="0.25"/>
    <row r="958" spans="1:25" x14ac:dyDescent="0.25">
      <c r="A958" s="132" t="s">
        <v>1084</v>
      </c>
      <c r="B958" s="132"/>
      <c r="C958" s="132"/>
      <c r="D958" s="132"/>
      <c r="G958" s="133">
        <v>10094.32</v>
      </c>
      <c r="H958" s="133"/>
      <c r="I958" s="71">
        <v>13914.78</v>
      </c>
      <c r="K958" s="71">
        <v>-3820.46</v>
      </c>
      <c r="M958" s="133">
        <v>15141.48</v>
      </c>
      <c r="N958" s="133"/>
      <c r="P958" s="71">
        <v>1226.7</v>
      </c>
      <c r="R958" s="132" t="s">
        <v>1085</v>
      </c>
      <c r="S958" s="132"/>
      <c r="T958" s="132"/>
      <c r="U958" s="132"/>
      <c r="V958" s="132"/>
      <c r="W958" s="132"/>
      <c r="X958" s="132"/>
      <c r="Y958" s="132"/>
    </row>
    <row r="959" spans="1:25" ht="0.75" customHeight="1" x14ac:dyDescent="0.25"/>
    <row r="960" spans="1:25" x14ac:dyDescent="0.25">
      <c r="A960" s="132" t="s">
        <v>1086</v>
      </c>
      <c r="B960" s="132"/>
      <c r="C960" s="132"/>
      <c r="D960" s="132"/>
      <c r="G960" s="133">
        <v>33.6</v>
      </c>
      <c r="H960" s="133"/>
      <c r="I960" s="71">
        <v>0</v>
      </c>
      <c r="K960" s="71">
        <v>33.6</v>
      </c>
      <c r="M960" s="133">
        <v>50.4</v>
      </c>
      <c r="N960" s="133"/>
      <c r="P960" s="71">
        <v>50.4</v>
      </c>
      <c r="R960" s="132" t="s">
        <v>1087</v>
      </c>
      <c r="S960" s="132"/>
      <c r="T960" s="132"/>
      <c r="U960" s="132"/>
      <c r="V960" s="132"/>
      <c r="W960" s="132"/>
      <c r="X960" s="132"/>
      <c r="Y960" s="132"/>
    </row>
    <row r="961" spans="1:25" ht="0.75" customHeight="1" x14ac:dyDescent="0.25"/>
    <row r="962" spans="1:25" x14ac:dyDescent="0.25">
      <c r="A962" s="132" t="s">
        <v>1088</v>
      </c>
      <c r="B962" s="132"/>
      <c r="C962" s="132"/>
      <c r="D962" s="132"/>
      <c r="G962" s="133">
        <v>205.82</v>
      </c>
      <c r="H962" s="133"/>
      <c r="I962" s="71">
        <v>8756.0300000000007</v>
      </c>
      <c r="K962" s="71">
        <v>-8550.2099999999991</v>
      </c>
      <c r="M962" s="133">
        <v>308.73</v>
      </c>
      <c r="N962" s="133"/>
      <c r="P962" s="71">
        <v>-8447.2999999999993</v>
      </c>
      <c r="R962" s="132" t="s">
        <v>1089</v>
      </c>
      <c r="S962" s="132"/>
      <c r="T962" s="132"/>
      <c r="U962" s="132"/>
      <c r="V962" s="132"/>
      <c r="W962" s="132"/>
      <c r="X962" s="132"/>
      <c r="Y962" s="132"/>
    </row>
    <row r="963" spans="1:25" ht="0.75" customHeight="1" x14ac:dyDescent="0.25"/>
    <row r="964" spans="1:25" x14ac:dyDescent="0.25">
      <c r="A964" s="132" t="s">
        <v>1090</v>
      </c>
      <c r="B964" s="132"/>
      <c r="C964" s="132"/>
      <c r="D964" s="132"/>
      <c r="G964" s="133">
        <v>67.2</v>
      </c>
      <c r="H964" s="133"/>
      <c r="I964" s="71">
        <v>0</v>
      </c>
      <c r="K964" s="71">
        <v>67.2</v>
      </c>
      <c r="M964" s="133">
        <v>100.8</v>
      </c>
      <c r="N964" s="133"/>
      <c r="P964" s="71">
        <v>100.8</v>
      </c>
      <c r="R964" s="132" t="s">
        <v>1091</v>
      </c>
      <c r="S964" s="132"/>
      <c r="T964" s="132"/>
      <c r="U964" s="132"/>
      <c r="V964" s="132"/>
      <c r="W964" s="132"/>
      <c r="X964" s="132"/>
      <c r="Y964" s="132"/>
    </row>
    <row r="965" spans="1:25" ht="0.75" customHeight="1" x14ac:dyDescent="0.25"/>
    <row r="966" spans="1:25" x14ac:dyDescent="0.25">
      <c r="A966" s="132" t="s">
        <v>1092</v>
      </c>
      <c r="B966" s="132"/>
      <c r="C966" s="132"/>
      <c r="D966" s="132"/>
      <c r="G966" s="133">
        <v>1306.8900000000001</v>
      </c>
      <c r="H966" s="133"/>
      <c r="I966" s="71">
        <v>10293.549999999999</v>
      </c>
      <c r="K966" s="71">
        <v>-8986.66</v>
      </c>
      <c r="M966" s="133">
        <v>1960.335</v>
      </c>
      <c r="N966" s="133"/>
      <c r="P966" s="71">
        <v>-8333.2150000000001</v>
      </c>
      <c r="R966" s="132" t="s">
        <v>1093</v>
      </c>
      <c r="S966" s="132"/>
      <c r="T966" s="132"/>
      <c r="U966" s="132"/>
      <c r="V966" s="132"/>
      <c r="W966" s="132"/>
      <c r="X966" s="132"/>
      <c r="Y966" s="132"/>
    </row>
    <row r="967" spans="1:25" ht="0.75" customHeight="1" x14ac:dyDescent="0.25"/>
    <row r="968" spans="1:25" x14ac:dyDescent="0.25">
      <c r="A968" s="132" t="s">
        <v>1094</v>
      </c>
      <c r="B968" s="132"/>
      <c r="C968" s="132"/>
      <c r="D968" s="132"/>
      <c r="G968" s="133">
        <v>1306.8900000000001</v>
      </c>
      <c r="H968" s="133"/>
      <c r="I968" s="71">
        <v>10293.549999999999</v>
      </c>
      <c r="K968" s="71">
        <v>-8986.66</v>
      </c>
      <c r="M968" s="133">
        <v>1960.335</v>
      </c>
      <c r="N968" s="133"/>
      <c r="P968" s="71">
        <v>-8333.2150000000001</v>
      </c>
      <c r="R968" s="132" t="s">
        <v>1095</v>
      </c>
      <c r="S968" s="132"/>
      <c r="T968" s="132"/>
      <c r="U968" s="132"/>
      <c r="V968" s="132"/>
      <c r="W968" s="132"/>
      <c r="X968" s="132"/>
      <c r="Y968" s="132"/>
    </row>
    <row r="969" spans="1:25" ht="0.75" customHeight="1" x14ac:dyDescent="0.25"/>
    <row r="970" spans="1:25" x14ac:dyDescent="0.25">
      <c r="A970" s="132" t="s">
        <v>1096</v>
      </c>
      <c r="B970" s="132"/>
      <c r="C970" s="132"/>
      <c r="D970" s="132"/>
      <c r="G970" s="133">
        <v>148.22999999999999</v>
      </c>
      <c r="H970" s="133"/>
      <c r="I970" s="71">
        <v>0</v>
      </c>
      <c r="K970" s="71">
        <v>148.22999999999999</v>
      </c>
      <c r="M970" s="133">
        <v>222.345</v>
      </c>
      <c r="N970" s="133"/>
      <c r="P970" s="71">
        <v>222.345</v>
      </c>
      <c r="R970" s="132" t="s">
        <v>1097</v>
      </c>
      <c r="S970" s="132"/>
      <c r="T970" s="132"/>
      <c r="U970" s="132"/>
      <c r="V970" s="132"/>
      <c r="W970" s="132"/>
      <c r="X970" s="132"/>
      <c r="Y970" s="132"/>
    </row>
    <row r="971" spans="1:25" ht="0.75" customHeight="1" x14ac:dyDescent="0.25"/>
    <row r="972" spans="1:25" x14ac:dyDescent="0.25">
      <c r="A972" s="132" t="s">
        <v>1098</v>
      </c>
      <c r="B972" s="132"/>
      <c r="C972" s="132"/>
      <c r="D972" s="132"/>
      <c r="G972" s="133">
        <v>25.2</v>
      </c>
      <c r="H972" s="133"/>
      <c r="I972" s="71">
        <v>0</v>
      </c>
      <c r="K972" s="71">
        <v>25.2</v>
      </c>
      <c r="M972" s="133">
        <v>37.799999999999997</v>
      </c>
      <c r="N972" s="133"/>
      <c r="P972" s="71">
        <v>37.799999999999997</v>
      </c>
      <c r="R972" s="132" t="s">
        <v>1099</v>
      </c>
      <c r="S972" s="132"/>
      <c r="T972" s="132"/>
      <c r="U972" s="132"/>
      <c r="V972" s="132"/>
      <c r="W972" s="132"/>
      <c r="X972" s="132"/>
      <c r="Y972" s="132"/>
    </row>
    <row r="973" spans="1:25" ht="0.75" customHeight="1" x14ac:dyDescent="0.25"/>
    <row r="974" spans="1:25" x14ac:dyDescent="0.25">
      <c r="A974" s="132" t="s">
        <v>1100</v>
      </c>
      <c r="B974" s="132"/>
      <c r="C974" s="132"/>
      <c r="D974" s="132"/>
      <c r="G974" s="133">
        <v>1711.21</v>
      </c>
      <c r="H974" s="133"/>
      <c r="I974" s="71">
        <v>0</v>
      </c>
      <c r="K974" s="71">
        <v>1711.21</v>
      </c>
      <c r="M974" s="133">
        <v>2566.8150000000001</v>
      </c>
      <c r="N974" s="133"/>
      <c r="P974" s="71">
        <v>2566.8150000000001</v>
      </c>
      <c r="R974" s="132" t="s">
        <v>1101</v>
      </c>
      <c r="S974" s="132"/>
      <c r="T974" s="132"/>
      <c r="U974" s="132"/>
      <c r="V974" s="132"/>
      <c r="W974" s="132"/>
      <c r="X974" s="132"/>
      <c r="Y974" s="132"/>
    </row>
    <row r="975" spans="1:25" ht="0.75" customHeight="1" x14ac:dyDescent="0.25"/>
    <row r="976" spans="1:25" x14ac:dyDescent="0.25">
      <c r="A976" s="132" t="s">
        <v>1102</v>
      </c>
      <c r="B976" s="132"/>
      <c r="C976" s="132"/>
      <c r="D976" s="132"/>
      <c r="G976" s="133">
        <v>488.88</v>
      </c>
      <c r="H976" s="133"/>
      <c r="I976" s="71">
        <v>0</v>
      </c>
      <c r="K976" s="71">
        <v>488.88</v>
      </c>
      <c r="M976" s="133">
        <v>733.32</v>
      </c>
      <c r="N976" s="133"/>
      <c r="P976" s="71">
        <v>733.32</v>
      </c>
      <c r="R976" s="132" t="s">
        <v>1103</v>
      </c>
      <c r="S976" s="132"/>
      <c r="T976" s="132"/>
      <c r="U976" s="132"/>
      <c r="V976" s="132"/>
      <c r="W976" s="132"/>
      <c r="X976" s="132"/>
      <c r="Y976" s="132"/>
    </row>
    <row r="977" spans="1:25" ht="0.75" customHeight="1" x14ac:dyDescent="0.25"/>
    <row r="978" spans="1:25" x14ac:dyDescent="0.25">
      <c r="A978" s="132" t="s">
        <v>1104</v>
      </c>
      <c r="B978" s="132"/>
      <c r="C978" s="132"/>
      <c r="D978" s="132"/>
      <c r="G978" s="133">
        <v>488.49</v>
      </c>
      <c r="H978" s="133"/>
      <c r="I978" s="71">
        <v>0</v>
      </c>
      <c r="K978" s="71">
        <v>488.49</v>
      </c>
      <c r="M978" s="133">
        <v>732.73500000000001</v>
      </c>
      <c r="N978" s="133"/>
      <c r="P978" s="71">
        <v>732.73500000000001</v>
      </c>
      <c r="R978" s="132" t="s">
        <v>1105</v>
      </c>
      <c r="S978" s="132"/>
      <c r="T978" s="132"/>
      <c r="U978" s="132"/>
      <c r="V978" s="132"/>
      <c r="W978" s="132"/>
      <c r="X978" s="132"/>
      <c r="Y978" s="132"/>
    </row>
    <row r="979" spans="1:25" ht="0.75" customHeight="1" x14ac:dyDescent="0.25"/>
    <row r="980" spans="1:25" x14ac:dyDescent="0.25">
      <c r="A980" s="132" t="s">
        <v>1106</v>
      </c>
      <c r="B980" s="132"/>
      <c r="C980" s="132"/>
      <c r="D980" s="132"/>
      <c r="G980" s="133">
        <v>49.41</v>
      </c>
      <c r="H980" s="133"/>
      <c r="I980" s="71">
        <v>0</v>
      </c>
      <c r="K980" s="71">
        <v>49.41</v>
      </c>
      <c r="M980" s="133">
        <v>74.114999999999995</v>
      </c>
      <c r="N980" s="133"/>
      <c r="P980" s="71">
        <v>74.114999999999995</v>
      </c>
      <c r="R980" s="132" t="s">
        <v>1107</v>
      </c>
      <c r="S980" s="132"/>
      <c r="T980" s="132"/>
      <c r="U980" s="132"/>
      <c r="V980" s="132"/>
      <c r="W980" s="132"/>
      <c r="X980" s="132"/>
      <c r="Y980" s="132"/>
    </row>
    <row r="981" spans="1:25" ht="0.75" customHeight="1" x14ac:dyDescent="0.25"/>
    <row r="982" spans="1:25" x14ac:dyDescent="0.25">
      <c r="A982" s="132" t="s">
        <v>1108</v>
      </c>
      <c r="B982" s="132"/>
      <c r="C982" s="132"/>
      <c r="D982" s="132"/>
      <c r="G982" s="133">
        <v>8651.98</v>
      </c>
      <c r="H982" s="133"/>
      <c r="I982" s="71">
        <v>40400.01</v>
      </c>
      <c r="K982" s="71">
        <v>-31748.03</v>
      </c>
      <c r="M982" s="133">
        <v>12977.97</v>
      </c>
      <c r="N982" s="133"/>
      <c r="P982" s="71">
        <v>-27422.04</v>
      </c>
      <c r="R982" s="132" t="s">
        <v>1109</v>
      </c>
      <c r="S982" s="132"/>
      <c r="T982" s="132"/>
      <c r="U982" s="132"/>
      <c r="V982" s="132"/>
      <c r="W982" s="132"/>
      <c r="X982" s="132"/>
      <c r="Y982" s="132"/>
    </row>
    <row r="983" spans="1:25" ht="0.75" customHeight="1" x14ac:dyDescent="0.25"/>
    <row r="984" spans="1:25" x14ac:dyDescent="0.25">
      <c r="A984" s="132" t="s">
        <v>1110</v>
      </c>
      <c r="B984" s="132"/>
      <c r="C984" s="132"/>
      <c r="D984" s="132"/>
      <c r="G984" s="133">
        <v>27775.06</v>
      </c>
      <c r="H984" s="133"/>
      <c r="I984" s="71">
        <v>0</v>
      </c>
      <c r="K984" s="71">
        <v>27775.06</v>
      </c>
      <c r="M984" s="133">
        <v>41662.589999999997</v>
      </c>
      <c r="N984" s="133"/>
      <c r="P984" s="71">
        <v>41662.589999999997</v>
      </c>
      <c r="R984" s="132" t="s">
        <v>1111</v>
      </c>
      <c r="S984" s="132"/>
      <c r="T984" s="132"/>
      <c r="U984" s="132"/>
      <c r="V984" s="132"/>
      <c r="W984" s="132"/>
      <c r="X984" s="132"/>
      <c r="Y984" s="132"/>
    </row>
    <row r="985" spans="1:25" ht="0.75" customHeight="1" x14ac:dyDescent="0.25"/>
    <row r="986" spans="1:25" x14ac:dyDescent="0.25">
      <c r="A986" s="132" t="s">
        <v>1112</v>
      </c>
      <c r="B986" s="132"/>
      <c r="C986" s="132"/>
      <c r="D986" s="132"/>
      <c r="G986" s="133">
        <v>513.38</v>
      </c>
      <c r="H986" s="133"/>
      <c r="I986" s="71">
        <v>0</v>
      </c>
      <c r="K986" s="71">
        <v>513.38</v>
      </c>
      <c r="M986" s="133">
        <v>770.07</v>
      </c>
      <c r="N986" s="133"/>
      <c r="P986" s="71">
        <v>770.07</v>
      </c>
      <c r="R986" s="132" t="s">
        <v>1113</v>
      </c>
      <c r="S986" s="132"/>
      <c r="T986" s="132"/>
      <c r="U986" s="132"/>
      <c r="V986" s="132"/>
      <c r="W986" s="132"/>
      <c r="X986" s="132"/>
      <c r="Y986" s="132"/>
    </row>
    <row r="987" spans="1:25" ht="0.75" customHeight="1" x14ac:dyDescent="0.25"/>
    <row r="988" spans="1:25" x14ac:dyDescent="0.25">
      <c r="A988" s="132" t="s">
        <v>1114</v>
      </c>
      <c r="B988" s="132"/>
      <c r="C988" s="132"/>
      <c r="D988" s="132"/>
      <c r="G988" s="133">
        <v>140.25</v>
      </c>
      <c r="H988" s="133"/>
      <c r="I988" s="71">
        <v>0</v>
      </c>
      <c r="K988" s="71">
        <v>140.25</v>
      </c>
      <c r="M988" s="133">
        <v>210.375</v>
      </c>
      <c r="N988" s="133"/>
      <c r="P988" s="71">
        <v>210.375</v>
      </c>
      <c r="R988" s="132" t="s">
        <v>1115</v>
      </c>
      <c r="S988" s="132"/>
      <c r="T988" s="132"/>
      <c r="U988" s="132"/>
      <c r="V988" s="132"/>
      <c r="W988" s="132"/>
      <c r="X988" s="132"/>
      <c r="Y988" s="132"/>
    </row>
    <row r="989" spans="1:25" x14ac:dyDescent="0.25">
      <c r="A989" s="132" t="s">
        <v>1116</v>
      </c>
      <c r="B989" s="132"/>
      <c r="C989" s="132"/>
      <c r="D989" s="132"/>
      <c r="G989" s="133">
        <v>177.61</v>
      </c>
      <c r="H989" s="133"/>
      <c r="I989" s="71">
        <v>0</v>
      </c>
      <c r="K989" s="71">
        <v>177.61</v>
      </c>
      <c r="M989" s="133">
        <v>266.41500000000002</v>
      </c>
      <c r="N989" s="133"/>
      <c r="P989" s="71">
        <v>266.41500000000002</v>
      </c>
      <c r="R989" s="132" t="s">
        <v>1117</v>
      </c>
      <c r="S989" s="132"/>
      <c r="T989" s="132"/>
      <c r="U989" s="132"/>
      <c r="V989" s="132"/>
      <c r="W989" s="132"/>
      <c r="X989" s="132"/>
      <c r="Y989" s="132"/>
    </row>
    <row r="990" spans="1:25" ht="0.75" customHeight="1" x14ac:dyDescent="0.25"/>
    <row r="991" spans="1:25" x14ac:dyDescent="0.25">
      <c r="A991" s="132" t="s">
        <v>1118</v>
      </c>
      <c r="B991" s="132"/>
      <c r="C991" s="132"/>
      <c r="D991" s="132"/>
      <c r="G991" s="133">
        <v>54.12</v>
      </c>
      <c r="H991" s="133"/>
      <c r="I991" s="71">
        <v>0</v>
      </c>
      <c r="K991" s="71">
        <v>54.12</v>
      </c>
      <c r="M991" s="133">
        <v>81.180000000000007</v>
      </c>
      <c r="N991" s="133"/>
      <c r="P991" s="71">
        <v>81.180000000000007</v>
      </c>
      <c r="R991" s="132" t="s">
        <v>1119</v>
      </c>
      <c r="S991" s="132"/>
      <c r="T991" s="132"/>
      <c r="U991" s="132"/>
      <c r="V991" s="132"/>
      <c r="W991" s="132"/>
      <c r="X991" s="132"/>
      <c r="Y991" s="132"/>
    </row>
    <row r="992" spans="1:25" ht="0.75" customHeight="1" x14ac:dyDescent="0.25"/>
    <row r="993" spans="1:25" x14ac:dyDescent="0.25">
      <c r="A993" s="132" t="s">
        <v>1120</v>
      </c>
      <c r="B993" s="132"/>
      <c r="C993" s="132"/>
      <c r="D993" s="132"/>
      <c r="G993" s="133">
        <v>15129</v>
      </c>
      <c r="H993" s="133"/>
      <c r="I993" s="71">
        <v>0</v>
      </c>
      <c r="K993" s="71">
        <v>15129</v>
      </c>
      <c r="M993" s="133">
        <v>22693.5</v>
      </c>
      <c r="N993" s="133"/>
      <c r="P993" s="71">
        <v>22693.5</v>
      </c>
      <c r="R993" s="132" t="s">
        <v>1121</v>
      </c>
      <c r="S993" s="132"/>
      <c r="T993" s="132"/>
      <c r="U993" s="132"/>
      <c r="V993" s="132"/>
      <c r="W993" s="132"/>
      <c r="X993" s="132"/>
      <c r="Y993" s="132"/>
    </row>
    <row r="994" spans="1:25" ht="0.75" customHeight="1" x14ac:dyDescent="0.25"/>
    <row r="995" spans="1:25" x14ac:dyDescent="0.25">
      <c r="A995" s="132" t="s">
        <v>1122</v>
      </c>
      <c r="B995" s="132"/>
      <c r="C995" s="132"/>
      <c r="D995" s="132"/>
      <c r="G995" s="133">
        <v>7440</v>
      </c>
      <c r="H995" s="133"/>
      <c r="I995" s="71">
        <v>0</v>
      </c>
      <c r="K995" s="71">
        <v>7440</v>
      </c>
      <c r="M995" s="133">
        <v>11160</v>
      </c>
      <c r="N995" s="133"/>
      <c r="P995" s="71">
        <v>11160</v>
      </c>
      <c r="R995" s="132" t="s">
        <v>1123</v>
      </c>
      <c r="S995" s="132"/>
      <c r="T995" s="132"/>
      <c r="U995" s="132"/>
      <c r="V995" s="132"/>
      <c r="W995" s="132"/>
      <c r="X995" s="132"/>
      <c r="Y995" s="132"/>
    </row>
    <row r="996" spans="1:25" ht="0.75" customHeight="1" x14ac:dyDescent="0.25"/>
    <row r="997" spans="1:25" x14ac:dyDescent="0.25">
      <c r="A997" s="132" t="s">
        <v>1124</v>
      </c>
      <c r="B997" s="132"/>
      <c r="C997" s="132"/>
      <c r="D997" s="132"/>
      <c r="G997" s="133">
        <v>746.64</v>
      </c>
      <c r="H997" s="133"/>
      <c r="I997" s="71">
        <v>0</v>
      </c>
      <c r="K997" s="71">
        <v>746.64</v>
      </c>
      <c r="M997" s="133">
        <v>1119.96</v>
      </c>
      <c r="N997" s="133"/>
      <c r="P997" s="71">
        <v>1119.96</v>
      </c>
      <c r="R997" s="132" t="s">
        <v>1125</v>
      </c>
      <c r="S997" s="132"/>
      <c r="T997" s="132"/>
      <c r="U997" s="132"/>
      <c r="V997" s="132"/>
      <c r="W997" s="132"/>
      <c r="X997" s="132"/>
      <c r="Y997" s="132"/>
    </row>
    <row r="998" spans="1:25" ht="0.75" customHeight="1" x14ac:dyDescent="0.25"/>
    <row r="999" spans="1:25" x14ac:dyDescent="0.25">
      <c r="A999" s="132" t="s">
        <v>1126</v>
      </c>
      <c r="B999" s="132"/>
      <c r="C999" s="132"/>
      <c r="D999" s="132"/>
      <c r="G999" s="133">
        <v>2935.28</v>
      </c>
      <c r="H999" s="133"/>
      <c r="I999" s="71">
        <v>0</v>
      </c>
      <c r="K999" s="71">
        <v>2935.28</v>
      </c>
      <c r="M999" s="133">
        <v>4402.92</v>
      </c>
      <c r="N999" s="133"/>
      <c r="P999" s="71">
        <v>4402.92</v>
      </c>
      <c r="R999" s="132" t="s">
        <v>1127</v>
      </c>
      <c r="S999" s="132"/>
      <c r="T999" s="132"/>
      <c r="U999" s="132"/>
      <c r="V999" s="132"/>
      <c r="W999" s="132"/>
      <c r="X999" s="132"/>
      <c r="Y999" s="132"/>
    </row>
    <row r="1000" spans="1:25" ht="0.75" customHeight="1" x14ac:dyDescent="0.25"/>
    <row r="1001" spans="1:25" x14ac:dyDescent="0.25">
      <c r="A1001" s="132" t="s">
        <v>1128</v>
      </c>
      <c r="B1001" s="132"/>
      <c r="C1001" s="132"/>
      <c r="D1001" s="132"/>
      <c r="G1001" s="133">
        <v>241.2</v>
      </c>
      <c r="H1001" s="133"/>
      <c r="I1001" s="71">
        <v>0</v>
      </c>
      <c r="K1001" s="71">
        <v>241.2</v>
      </c>
      <c r="M1001" s="133">
        <v>361.8</v>
      </c>
      <c r="N1001" s="133"/>
      <c r="P1001" s="71">
        <v>361.8</v>
      </c>
      <c r="R1001" s="132" t="s">
        <v>1129</v>
      </c>
      <c r="S1001" s="132"/>
      <c r="T1001" s="132"/>
      <c r="U1001" s="132"/>
      <c r="V1001" s="132"/>
      <c r="W1001" s="132"/>
      <c r="X1001" s="132"/>
      <c r="Y1001" s="132"/>
    </row>
    <row r="1002" spans="1:25" ht="0.75" customHeight="1" x14ac:dyDescent="0.25"/>
    <row r="1003" spans="1:25" x14ac:dyDescent="0.25">
      <c r="A1003" s="132" t="s">
        <v>1130</v>
      </c>
      <c r="B1003" s="132"/>
      <c r="C1003" s="132"/>
      <c r="D1003" s="132"/>
      <c r="G1003" s="133">
        <v>16085.4</v>
      </c>
      <c r="H1003" s="133"/>
      <c r="I1003" s="71">
        <v>0</v>
      </c>
      <c r="K1003" s="71">
        <v>16085.4</v>
      </c>
      <c r="M1003" s="133">
        <v>24128.1</v>
      </c>
      <c r="N1003" s="133"/>
      <c r="P1003" s="71">
        <v>24128.1</v>
      </c>
      <c r="R1003" s="132" t="s">
        <v>1131</v>
      </c>
      <c r="S1003" s="132"/>
      <c r="T1003" s="132"/>
      <c r="U1003" s="132"/>
      <c r="V1003" s="132"/>
      <c r="W1003" s="132"/>
      <c r="X1003" s="132"/>
      <c r="Y1003" s="132"/>
    </row>
    <row r="1004" spans="1:25" ht="0.75" customHeight="1" x14ac:dyDescent="0.25"/>
    <row r="1005" spans="1:25" x14ac:dyDescent="0.25">
      <c r="A1005" s="132" t="s">
        <v>1132</v>
      </c>
      <c r="B1005" s="132"/>
      <c r="C1005" s="132"/>
      <c r="D1005" s="132"/>
      <c r="G1005" s="133">
        <v>2815.61</v>
      </c>
      <c r="H1005" s="133"/>
      <c r="I1005" s="71">
        <v>0</v>
      </c>
      <c r="K1005" s="71">
        <v>2815.61</v>
      </c>
      <c r="M1005" s="133">
        <v>4223.415</v>
      </c>
      <c r="N1005" s="133"/>
      <c r="P1005" s="71">
        <v>4223.415</v>
      </c>
      <c r="R1005" s="132" t="s">
        <v>1133</v>
      </c>
      <c r="S1005" s="132"/>
      <c r="T1005" s="132"/>
      <c r="U1005" s="132"/>
      <c r="V1005" s="132"/>
      <c r="W1005" s="132"/>
      <c r="X1005" s="132"/>
      <c r="Y1005" s="132"/>
    </row>
    <row r="1006" spans="1:25" ht="0.75" customHeight="1" x14ac:dyDescent="0.25"/>
    <row r="1007" spans="1:25" x14ac:dyDescent="0.25">
      <c r="A1007" s="132" t="s">
        <v>1134</v>
      </c>
      <c r="B1007" s="132"/>
      <c r="C1007" s="132"/>
      <c r="D1007" s="132"/>
      <c r="G1007" s="133">
        <v>12407.85</v>
      </c>
      <c r="H1007" s="133"/>
      <c r="I1007" s="71">
        <v>19513.2</v>
      </c>
      <c r="K1007" s="71">
        <v>-7105.35</v>
      </c>
      <c r="M1007" s="133">
        <v>18611.775000000001</v>
      </c>
      <c r="N1007" s="133"/>
      <c r="P1007" s="71">
        <v>-901.42499999999995</v>
      </c>
      <c r="R1007" s="132" t="s">
        <v>1135</v>
      </c>
      <c r="S1007" s="132"/>
      <c r="T1007" s="132"/>
      <c r="U1007" s="132"/>
      <c r="V1007" s="132"/>
      <c r="W1007" s="132"/>
      <c r="X1007" s="132"/>
      <c r="Y1007" s="132"/>
    </row>
    <row r="1008" spans="1:25" ht="0.75" customHeight="1" x14ac:dyDescent="0.25"/>
    <row r="1009" spans="1:25" x14ac:dyDescent="0.25">
      <c r="A1009" s="132" t="s">
        <v>1136</v>
      </c>
      <c r="B1009" s="132"/>
      <c r="C1009" s="132"/>
      <c r="D1009" s="132"/>
      <c r="G1009" s="133">
        <v>1550</v>
      </c>
      <c r="H1009" s="133"/>
      <c r="I1009" s="71">
        <v>5854</v>
      </c>
      <c r="K1009" s="71">
        <v>-4304</v>
      </c>
      <c r="M1009" s="133">
        <v>2325</v>
      </c>
      <c r="N1009" s="133"/>
      <c r="P1009" s="71">
        <v>-3529</v>
      </c>
      <c r="R1009" s="132" t="s">
        <v>1137</v>
      </c>
      <c r="S1009" s="132"/>
      <c r="T1009" s="132"/>
      <c r="U1009" s="132"/>
      <c r="V1009" s="132"/>
      <c r="W1009" s="132"/>
      <c r="X1009" s="132"/>
      <c r="Y1009" s="132"/>
    </row>
    <row r="1010" spans="1:25" ht="0.75" customHeight="1" x14ac:dyDescent="0.25"/>
    <row r="1011" spans="1:25" x14ac:dyDescent="0.25">
      <c r="A1011" s="132" t="s">
        <v>1138</v>
      </c>
      <c r="B1011" s="132"/>
      <c r="C1011" s="132"/>
      <c r="D1011" s="132"/>
      <c r="G1011" s="133">
        <v>172.96</v>
      </c>
      <c r="H1011" s="133"/>
      <c r="I1011" s="71">
        <v>0</v>
      </c>
      <c r="K1011" s="71">
        <v>172.96</v>
      </c>
      <c r="M1011" s="133">
        <v>259.44</v>
      </c>
      <c r="N1011" s="133"/>
      <c r="P1011" s="71">
        <v>259.44</v>
      </c>
      <c r="R1011" s="132" t="s">
        <v>1139</v>
      </c>
      <c r="S1011" s="132"/>
      <c r="T1011" s="132"/>
      <c r="U1011" s="132"/>
      <c r="V1011" s="132"/>
      <c r="W1011" s="132"/>
      <c r="X1011" s="132"/>
      <c r="Y1011" s="132"/>
    </row>
    <row r="1012" spans="1:25" ht="0.75" customHeight="1" x14ac:dyDescent="0.25"/>
    <row r="1013" spans="1:25" x14ac:dyDescent="0.25">
      <c r="A1013" s="132" t="s">
        <v>1140</v>
      </c>
      <c r="B1013" s="132"/>
      <c r="C1013" s="132"/>
      <c r="D1013" s="132"/>
      <c r="G1013" s="133">
        <v>4660.01</v>
      </c>
      <c r="H1013" s="133"/>
      <c r="I1013" s="71">
        <v>10332.84</v>
      </c>
      <c r="K1013" s="71">
        <v>-5672.83</v>
      </c>
      <c r="M1013" s="133">
        <v>6990.0150000000003</v>
      </c>
      <c r="N1013" s="133"/>
      <c r="P1013" s="71">
        <v>-3342.8249999999998</v>
      </c>
      <c r="R1013" s="132" t="s">
        <v>1141</v>
      </c>
      <c r="S1013" s="132"/>
      <c r="T1013" s="132"/>
      <c r="U1013" s="132"/>
      <c r="V1013" s="132"/>
      <c r="W1013" s="132"/>
      <c r="X1013" s="132"/>
      <c r="Y1013" s="132"/>
    </row>
    <row r="1014" spans="1:25" ht="0.75" customHeight="1" x14ac:dyDescent="0.25"/>
    <row r="1015" spans="1:25" x14ac:dyDescent="0.25">
      <c r="A1015" s="132" t="s">
        <v>1142</v>
      </c>
      <c r="B1015" s="132"/>
      <c r="C1015" s="132"/>
      <c r="D1015" s="132"/>
      <c r="G1015" s="133">
        <v>95.65</v>
      </c>
      <c r="H1015" s="133"/>
      <c r="I1015" s="71">
        <v>380.26</v>
      </c>
      <c r="K1015" s="71">
        <v>-284.61</v>
      </c>
      <c r="M1015" s="133">
        <v>143.47499999999999</v>
      </c>
      <c r="N1015" s="133"/>
      <c r="P1015" s="71">
        <v>-236.785</v>
      </c>
      <c r="R1015" s="132" t="s">
        <v>1143</v>
      </c>
      <c r="S1015" s="132"/>
      <c r="T1015" s="132"/>
      <c r="U1015" s="132"/>
      <c r="V1015" s="132"/>
      <c r="W1015" s="132"/>
      <c r="X1015" s="132"/>
      <c r="Y1015" s="132"/>
    </row>
    <row r="1016" spans="1:25" ht="0.75" customHeight="1" x14ac:dyDescent="0.25"/>
    <row r="1017" spans="1:25" x14ac:dyDescent="0.25">
      <c r="A1017" s="132" t="s">
        <v>1144</v>
      </c>
      <c r="B1017" s="132"/>
      <c r="C1017" s="132"/>
      <c r="D1017" s="132"/>
      <c r="G1017" s="133">
        <v>15101.2</v>
      </c>
      <c r="H1017" s="133"/>
      <c r="I1017" s="71">
        <v>39311.01</v>
      </c>
      <c r="K1017" s="71">
        <v>-24209.81</v>
      </c>
      <c r="M1017" s="133">
        <v>22651.8</v>
      </c>
      <c r="N1017" s="133"/>
      <c r="P1017" s="71">
        <v>-16659.21</v>
      </c>
      <c r="R1017" s="132" t="s">
        <v>1145</v>
      </c>
      <c r="S1017" s="132"/>
      <c r="T1017" s="132"/>
      <c r="U1017" s="132"/>
      <c r="V1017" s="132"/>
      <c r="W1017" s="132"/>
      <c r="X1017" s="132"/>
      <c r="Y1017" s="132"/>
    </row>
    <row r="1018" spans="1:25" ht="0.75" customHeight="1" x14ac:dyDescent="0.25"/>
    <row r="1019" spans="1:25" x14ac:dyDescent="0.25">
      <c r="A1019" s="132" t="s">
        <v>1146</v>
      </c>
      <c r="B1019" s="132"/>
      <c r="C1019" s="132"/>
      <c r="D1019" s="132"/>
      <c r="G1019" s="133">
        <v>0</v>
      </c>
      <c r="H1019" s="133"/>
      <c r="I1019" s="71">
        <v>1416.74</v>
      </c>
      <c r="K1019" s="71">
        <v>-1416.74</v>
      </c>
      <c r="M1019" s="133">
        <v>0</v>
      </c>
      <c r="N1019" s="133"/>
      <c r="P1019" s="71">
        <v>-1416.74</v>
      </c>
      <c r="R1019" s="132" t="s">
        <v>1147</v>
      </c>
      <c r="S1019" s="132"/>
      <c r="T1019" s="132"/>
      <c r="U1019" s="132"/>
      <c r="V1019" s="132"/>
      <c r="W1019" s="132"/>
      <c r="X1019" s="132"/>
      <c r="Y1019" s="132"/>
    </row>
    <row r="1020" spans="1:25" ht="0.75" customHeight="1" x14ac:dyDescent="0.25"/>
    <row r="1021" spans="1:25" x14ac:dyDescent="0.25">
      <c r="A1021" s="132" t="s">
        <v>1148</v>
      </c>
      <c r="B1021" s="132"/>
      <c r="C1021" s="132"/>
      <c r="D1021" s="132"/>
      <c r="G1021" s="133">
        <v>238.59</v>
      </c>
      <c r="H1021" s="133"/>
      <c r="I1021" s="71">
        <v>277.35000000000002</v>
      </c>
      <c r="K1021" s="71">
        <v>-38.76</v>
      </c>
      <c r="M1021" s="133">
        <v>357.88499999999999</v>
      </c>
      <c r="N1021" s="133"/>
      <c r="P1021" s="71">
        <v>80.534999999999997</v>
      </c>
      <c r="R1021" s="132" t="s">
        <v>1149</v>
      </c>
      <c r="S1021" s="132"/>
      <c r="T1021" s="132"/>
      <c r="U1021" s="132"/>
      <c r="V1021" s="132"/>
      <c r="W1021" s="132"/>
      <c r="X1021" s="132"/>
      <c r="Y1021" s="132"/>
    </row>
    <row r="1022" spans="1:25" ht="0.75" customHeight="1" x14ac:dyDescent="0.25"/>
    <row r="1023" spans="1:25" x14ac:dyDescent="0.25">
      <c r="A1023" s="132" t="s">
        <v>1150</v>
      </c>
      <c r="B1023" s="132"/>
      <c r="C1023" s="132"/>
      <c r="D1023" s="132"/>
      <c r="G1023" s="133">
        <v>4.68</v>
      </c>
      <c r="H1023" s="133"/>
      <c r="I1023" s="71">
        <v>277.35000000000002</v>
      </c>
      <c r="K1023" s="71">
        <v>-272.67</v>
      </c>
      <c r="M1023" s="133">
        <v>7.02</v>
      </c>
      <c r="N1023" s="133"/>
      <c r="P1023" s="71">
        <v>-270.33</v>
      </c>
      <c r="R1023" s="132" t="s">
        <v>1151</v>
      </c>
      <c r="S1023" s="132"/>
      <c r="T1023" s="132"/>
      <c r="U1023" s="132"/>
      <c r="V1023" s="132"/>
      <c r="W1023" s="132"/>
      <c r="X1023" s="132"/>
      <c r="Y1023" s="132"/>
    </row>
    <row r="1024" spans="1:25" ht="0.75" customHeight="1" x14ac:dyDescent="0.25"/>
    <row r="1025" spans="1:25" x14ac:dyDescent="0.25">
      <c r="A1025" s="132" t="s">
        <v>1152</v>
      </c>
      <c r="B1025" s="132"/>
      <c r="C1025" s="132"/>
      <c r="D1025" s="132"/>
      <c r="G1025" s="133">
        <v>0</v>
      </c>
      <c r="H1025" s="133"/>
      <c r="I1025" s="71">
        <v>380.26</v>
      </c>
      <c r="K1025" s="71">
        <v>-380.26</v>
      </c>
      <c r="M1025" s="133">
        <v>0</v>
      </c>
      <c r="N1025" s="133"/>
      <c r="P1025" s="71">
        <v>-380.26</v>
      </c>
      <c r="R1025" s="132" t="s">
        <v>1153</v>
      </c>
      <c r="S1025" s="132"/>
      <c r="T1025" s="132"/>
      <c r="U1025" s="132"/>
      <c r="V1025" s="132"/>
      <c r="W1025" s="132"/>
      <c r="X1025" s="132"/>
      <c r="Y1025" s="132"/>
    </row>
    <row r="1026" spans="1:25" ht="0.75" customHeight="1" x14ac:dyDescent="0.25"/>
    <row r="1027" spans="1:25" x14ac:dyDescent="0.25">
      <c r="A1027" s="132" t="s">
        <v>1154</v>
      </c>
      <c r="B1027" s="132"/>
      <c r="C1027" s="132"/>
      <c r="D1027" s="132"/>
      <c r="G1027" s="133">
        <v>9635.7999999999993</v>
      </c>
      <c r="H1027" s="133"/>
      <c r="I1027" s="71">
        <v>25621.55</v>
      </c>
      <c r="K1027" s="71">
        <v>-15985.75</v>
      </c>
      <c r="M1027" s="133">
        <v>14453.7</v>
      </c>
      <c r="N1027" s="133"/>
      <c r="P1027" s="71">
        <v>-11167.85</v>
      </c>
      <c r="R1027" s="132" t="s">
        <v>1155</v>
      </c>
      <c r="S1027" s="132"/>
      <c r="T1027" s="132"/>
      <c r="U1027" s="132"/>
      <c r="V1027" s="132"/>
      <c r="W1027" s="132"/>
      <c r="X1027" s="132"/>
      <c r="Y1027" s="132"/>
    </row>
    <row r="1028" spans="1:25" ht="0.75" customHeight="1" x14ac:dyDescent="0.25"/>
    <row r="1029" spans="1:25" x14ac:dyDescent="0.25">
      <c r="A1029" s="132" t="s">
        <v>1156</v>
      </c>
      <c r="B1029" s="132"/>
      <c r="C1029" s="132"/>
      <c r="D1029" s="132"/>
      <c r="G1029" s="133">
        <v>0</v>
      </c>
      <c r="H1029" s="133"/>
      <c r="I1029" s="71">
        <v>380.26</v>
      </c>
      <c r="K1029" s="71">
        <v>-380.26</v>
      </c>
      <c r="M1029" s="133">
        <v>0</v>
      </c>
      <c r="N1029" s="133"/>
      <c r="P1029" s="71">
        <v>-380.26</v>
      </c>
      <c r="R1029" s="132" t="s">
        <v>1157</v>
      </c>
      <c r="S1029" s="132"/>
      <c r="T1029" s="132"/>
      <c r="U1029" s="132"/>
      <c r="V1029" s="132"/>
      <c r="W1029" s="132"/>
      <c r="X1029" s="132"/>
      <c r="Y1029" s="132"/>
    </row>
    <row r="1030" spans="1:25" ht="0.75" customHeight="1" x14ac:dyDescent="0.25"/>
    <row r="1031" spans="1:25" x14ac:dyDescent="0.25">
      <c r="A1031" s="132" t="s">
        <v>1158</v>
      </c>
      <c r="B1031" s="132"/>
      <c r="C1031" s="132"/>
      <c r="D1031" s="132"/>
      <c r="G1031" s="133">
        <v>87.39</v>
      </c>
      <c r="H1031" s="133"/>
      <c r="I1031" s="71">
        <v>380.26</v>
      </c>
      <c r="K1031" s="71">
        <v>-292.87</v>
      </c>
      <c r="M1031" s="133">
        <v>131.08500000000001</v>
      </c>
      <c r="N1031" s="133"/>
      <c r="P1031" s="71">
        <v>-249.17500000000001</v>
      </c>
      <c r="R1031" s="132" t="s">
        <v>1159</v>
      </c>
      <c r="S1031" s="132"/>
      <c r="T1031" s="132"/>
      <c r="U1031" s="132"/>
      <c r="V1031" s="132"/>
      <c r="W1031" s="132"/>
      <c r="X1031" s="132"/>
      <c r="Y1031" s="132"/>
    </row>
    <row r="1032" spans="1:25" ht="0.75" customHeight="1" x14ac:dyDescent="0.25"/>
    <row r="1033" spans="1:25" x14ac:dyDescent="0.25">
      <c r="A1033" s="132" t="s">
        <v>1160</v>
      </c>
      <c r="B1033" s="132"/>
      <c r="C1033" s="132"/>
      <c r="D1033" s="132"/>
      <c r="G1033" s="133">
        <v>724.47</v>
      </c>
      <c r="H1033" s="133"/>
      <c r="I1033" s="71">
        <v>863.64</v>
      </c>
      <c r="K1033" s="71">
        <v>-139.16999999999999</v>
      </c>
      <c r="M1033" s="133">
        <v>1086.7049999999999</v>
      </c>
      <c r="N1033" s="133"/>
      <c r="P1033" s="71">
        <v>223.065</v>
      </c>
      <c r="R1033" s="132" t="s">
        <v>1161</v>
      </c>
      <c r="S1033" s="132"/>
      <c r="T1033" s="132"/>
      <c r="U1033" s="132"/>
      <c r="V1033" s="132"/>
      <c r="W1033" s="132"/>
      <c r="X1033" s="132"/>
      <c r="Y1033" s="132"/>
    </row>
    <row r="1034" spans="1:25" ht="0.75" customHeight="1" x14ac:dyDescent="0.25"/>
    <row r="1035" spans="1:25" x14ac:dyDescent="0.25">
      <c r="A1035" s="132" t="s">
        <v>1162</v>
      </c>
      <c r="B1035" s="132"/>
      <c r="C1035" s="132"/>
      <c r="D1035" s="132"/>
      <c r="G1035" s="133">
        <v>244.94</v>
      </c>
      <c r="H1035" s="133"/>
      <c r="I1035" s="71">
        <v>734.52</v>
      </c>
      <c r="K1035" s="71">
        <v>-489.58</v>
      </c>
      <c r="M1035" s="133">
        <v>367.41</v>
      </c>
      <c r="N1035" s="133"/>
      <c r="P1035" s="71">
        <v>-367.11</v>
      </c>
      <c r="R1035" s="132" t="s">
        <v>1163</v>
      </c>
      <c r="S1035" s="132"/>
      <c r="T1035" s="132"/>
      <c r="U1035" s="132"/>
      <c r="V1035" s="132"/>
      <c r="W1035" s="132"/>
      <c r="X1035" s="132"/>
      <c r="Y1035" s="132"/>
    </row>
    <row r="1036" spans="1:25" ht="0.75" customHeight="1" x14ac:dyDescent="0.25"/>
    <row r="1037" spans="1:25" x14ac:dyDescent="0.25">
      <c r="A1037" s="132" t="s">
        <v>1164</v>
      </c>
      <c r="B1037" s="132"/>
      <c r="C1037" s="132"/>
      <c r="D1037" s="132"/>
      <c r="G1037" s="133">
        <v>23</v>
      </c>
      <c r="H1037" s="133"/>
      <c r="I1037" s="71">
        <v>887.73</v>
      </c>
      <c r="K1037" s="71">
        <v>-864.73</v>
      </c>
      <c r="M1037" s="133">
        <v>34.5</v>
      </c>
      <c r="N1037" s="133"/>
      <c r="P1037" s="71">
        <v>-853.23</v>
      </c>
      <c r="R1037" s="132" t="s">
        <v>1165</v>
      </c>
      <c r="S1037" s="132"/>
      <c r="T1037" s="132"/>
      <c r="U1037" s="132"/>
      <c r="V1037" s="132"/>
      <c r="W1037" s="132"/>
      <c r="X1037" s="132"/>
      <c r="Y1037" s="132"/>
    </row>
    <row r="1038" spans="1:25" ht="0.75" customHeight="1" x14ac:dyDescent="0.25"/>
    <row r="1039" spans="1:25" x14ac:dyDescent="0.25">
      <c r="A1039" s="132" t="s">
        <v>1166</v>
      </c>
      <c r="B1039" s="132"/>
      <c r="C1039" s="132"/>
      <c r="D1039" s="132"/>
      <c r="G1039" s="133">
        <v>4456.08</v>
      </c>
      <c r="H1039" s="133"/>
      <c r="I1039" s="71">
        <v>6065.38</v>
      </c>
      <c r="K1039" s="71">
        <v>-1609.3</v>
      </c>
      <c r="M1039" s="133">
        <v>6684.12</v>
      </c>
      <c r="N1039" s="133"/>
      <c r="P1039" s="71">
        <v>618.74</v>
      </c>
      <c r="R1039" s="132" t="s">
        <v>1167</v>
      </c>
      <c r="S1039" s="132"/>
      <c r="T1039" s="132"/>
      <c r="U1039" s="132"/>
      <c r="V1039" s="132"/>
      <c r="W1039" s="132"/>
      <c r="X1039" s="132"/>
      <c r="Y1039" s="132"/>
    </row>
    <row r="1040" spans="1:25" ht="0.75" customHeight="1" x14ac:dyDescent="0.25"/>
    <row r="1041" spans="1:25" x14ac:dyDescent="0.25">
      <c r="A1041" s="132" t="s">
        <v>1168</v>
      </c>
      <c r="B1041" s="132"/>
      <c r="C1041" s="132"/>
      <c r="D1041" s="132"/>
      <c r="G1041" s="133">
        <v>3127.62</v>
      </c>
      <c r="H1041" s="133"/>
      <c r="I1041" s="71">
        <v>5345.78</v>
      </c>
      <c r="K1041" s="71">
        <v>-2218.16</v>
      </c>
      <c r="M1041" s="133">
        <v>4691.43</v>
      </c>
      <c r="N1041" s="133"/>
      <c r="P1041" s="71">
        <v>-654.35</v>
      </c>
      <c r="R1041" s="132" t="s">
        <v>1169</v>
      </c>
      <c r="S1041" s="132"/>
      <c r="T1041" s="132"/>
      <c r="U1041" s="132"/>
      <c r="V1041" s="132"/>
      <c r="W1041" s="132"/>
      <c r="X1041" s="132"/>
      <c r="Y1041" s="132"/>
    </row>
    <row r="1042" spans="1:25" ht="0.75" customHeight="1" x14ac:dyDescent="0.25"/>
    <row r="1043" spans="1:25" x14ac:dyDescent="0.25">
      <c r="A1043" s="132" t="s">
        <v>1170</v>
      </c>
      <c r="B1043" s="132"/>
      <c r="C1043" s="132"/>
      <c r="D1043" s="132"/>
      <c r="G1043" s="133">
        <v>575.45000000000005</v>
      </c>
      <c r="H1043" s="133"/>
      <c r="I1043" s="71">
        <v>3487.09</v>
      </c>
      <c r="K1043" s="71">
        <v>-2911.64</v>
      </c>
      <c r="M1043" s="133">
        <v>863.17499999999995</v>
      </c>
      <c r="N1043" s="133"/>
      <c r="P1043" s="71">
        <v>-2623.915</v>
      </c>
      <c r="R1043" s="132" t="s">
        <v>1171</v>
      </c>
      <c r="S1043" s="132"/>
      <c r="T1043" s="132"/>
      <c r="U1043" s="132"/>
      <c r="V1043" s="132"/>
      <c r="W1043" s="132"/>
      <c r="X1043" s="132"/>
      <c r="Y1043" s="132"/>
    </row>
    <row r="1044" spans="1:25" ht="0.75" customHeight="1" x14ac:dyDescent="0.25"/>
    <row r="1045" spans="1:25" x14ac:dyDescent="0.25">
      <c r="A1045" s="132" t="s">
        <v>1172</v>
      </c>
      <c r="B1045" s="132"/>
      <c r="C1045" s="132"/>
      <c r="D1045" s="132"/>
      <c r="G1045" s="133">
        <v>0</v>
      </c>
      <c r="H1045" s="133"/>
      <c r="I1045" s="71">
        <v>380.26</v>
      </c>
      <c r="K1045" s="71">
        <v>-380.26</v>
      </c>
      <c r="M1045" s="133">
        <v>0</v>
      </c>
      <c r="N1045" s="133"/>
      <c r="P1045" s="71">
        <v>-380.26</v>
      </c>
      <c r="R1045" s="132" t="s">
        <v>1173</v>
      </c>
      <c r="S1045" s="132"/>
      <c r="T1045" s="132"/>
      <c r="U1045" s="132"/>
      <c r="V1045" s="132"/>
      <c r="W1045" s="132"/>
      <c r="X1045" s="132"/>
      <c r="Y1045" s="132"/>
    </row>
    <row r="1046" spans="1:25" ht="0.75" customHeight="1" x14ac:dyDescent="0.25"/>
    <row r="1047" spans="1:25" x14ac:dyDescent="0.25">
      <c r="A1047" s="132" t="s">
        <v>1174</v>
      </c>
      <c r="B1047" s="132"/>
      <c r="C1047" s="132"/>
      <c r="D1047" s="132"/>
      <c r="G1047" s="133">
        <v>119.83</v>
      </c>
      <c r="H1047" s="133"/>
      <c r="I1047" s="71">
        <v>380.26</v>
      </c>
      <c r="K1047" s="71">
        <v>-260.43</v>
      </c>
      <c r="M1047" s="133">
        <v>179.745</v>
      </c>
      <c r="N1047" s="133"/>
      <c r="P1047" s="71">
        <v>-200.51499999999999</v>
      </c>
      <c r="R1047" s="132" t="s">
        <v>1175</v>
      </c>
      <c r="S1047" s="132"/>
      <c r="T1047" s="132"/>
      <c r="U1047" s="132"/>
      <c r="V1047" s="132"/>
      <c r="W1047" s="132"/>
      <c r="X1047" s="132"/>
      <c r="Y1047" s="132"/>
    </row>
    <row r="1048" spans="1:25" ht="0.75" customHeight="1" x14ac:dyDescent="0.25"/>
    <row r="1049" spans="1:25" x14ac:dyDescent="0.25">
      <c r="A1049" s="132" t="s">
        <v>1176</v>
      </c>
      <c r="B1049" s="132"/>
      <c r="C1049" s="132"/>
      <c r="D1049" s="132"/>
      <c r="G1049" s="133">
        <v>0</v>
      </c>
      <c r="H1049" s="133"/>
      <c r="I1049" s="71">
        <v>380.26</v>
      </c>
      <c r="K1049" s="71">
        <v>-380.26</v>
      </c>
      <c r="M1049" s="133">
        <v>0</v>
      </c>
      <c r="N1049" s="133"/>
      <c r="P1049" s="71">
        <v>-380.26</v>
      </c>
      <c r="R1049" s="132" t="s">
        <v>1177</v>
      </c>
      <c r="S1049" s="132"/>
      <c r="T1049" s="132"/>
      <c r="U1049" s="132"/>
      <c r="V1049" s="132"/>
      <c r="W1049" s="132"/>
      <c r="X1049" s="132"/>
      <c r="Y1049" s="132"/>
    </row>
    <row r="1050" spans="1:25" ht="0.75" customHeight="1" x14ac:dyDescent="0.25"/>
    <row r="1051" spans="1:25" x14ac:dyDescent="0.25">
      <c r="A1051" s="132" t="s">
        <v>1178</v>
      </c>
      <c r="B1051" s="132"/>
      <c r="C1051" s="132"/>
      <c r="D1051" s="132"/>
      <c r="G1051" s="133">
        <v>3331.45</v>
      </c>
      <c r="H1051" s="133"/>
      <c r="I1051" s="71">
        <v>3869.28</v>
      </c>
      <c r="K1051" s="71">
        <v>-537.83000000000004</v>
      </c>
      <c r="M1051" s="133">
        <v>4997.1750000000002</v>
      </c>
      <c r="N1051" s="133"/>
      <c r="P1051" s="71">
        <v>1127.895</v>
      </c>
      <c r="R1051" s="132" t="s">
        <v>1179</v>
      </c>
      <c r="S1051" s="132"/>
      <c r="T1051" s="132"/>
      <c r="U1051" s="132"/>
      <c r="V1051" s="132"/>
      <c r="W1051" s="132"/>
      <c r="X1051" s="132"/>
      <c r="Y1051" s="132"/>
    </row>
    <row r="1052" spans="1:25" ht="0.75" customHeight="1" x14ac:dyDescent="0.25"/>
    <row r="1053" spans="1:25" x14ac:dyDescent="0.25">
      <c r="A1053" s="132" t="s">
        <v>1180</v>
      </c>
      <c r="B1053" s="132"/>
      <c r="C1053" s="132"/>
      <c r="D1053" s="132"/>
      <c r="G1053" s="133">
        <v>142.16</v>
      </c>
      <c r="H1053" s="133"/>
      <c r="I1053" s="71">
        <v>380.26</v>
      </c>
      <c r="K1053" s="71">
        <v>-238.1</v>
      </c>
      <c r="M1053" s="133">
        <v>213.24</v>
      </c>
      <c r="N1053" s="133"/>
      <c r="P1053" s="71">
        <v>-167.02</v>
      </c>
      <c r="R1053" s="132" t="s">
        <v>1181</v>
      </c>
      <c r="S1053" s="132"/>
      <c r="T1053" s="132"/>
      <c r="U1053" s="132"/>
      <c r="V1053" s="132"/>
      <c r="W1053" s="132"/>
      <c r="X1053" s="132"/>
      <c r="Y1053" s="132"/>
    </row>
    <row r="1054" spans="1:25" ht="0.75" customHeight="1" x14ac:dyDescent="0.25"/>
    <row r="1055" spans="1:25" x14ac:dyDescent="0.25">
      <c r="A1055" s="132" t="s">
        <v>1182</v>
      </c>
      <c r="B1055" s="132"/>
      <c r="C1055" s="132"/>
      <c r="D1055" s="132"/>
      <c r="G1055" s="133">
        <v>0</v>
      </c>
      <c r="H1055" s="133"/>
      <c r="I1055" s="71">
        <v>354.26</v>
      </c>
      <c r="K1055" s="71">
        <v>-354.26</v>
      </c>
      <c r="M1055" s="133">
        <v>0</v>
      </c>
      <c r="N1055" s="133"/>
      <c r="P1055" s="71">
        <v>-354.26</v>
      </c>
      <c r="R1055" s="132" t="s">
        <v>1183</v>
      </c>
      <c r="S1055" s="132"/>
      <c r="T1055" s="132"/>
      <c r="U1055" s="132"/>
      <c r="V1055" s="132"/>
      <c r="W1055" s="132"/>
      <c r="X1055" s="132"/>
      <c r="Y1055" s="132"/>
    </row>
    <row r="1056" spans="1:25" ht="0.75" customHeight="1" x14ac:dyDescent="0.25"/>
    <row r="1057" spans="1:25" x14ac:dyDescent="0.25">
      <c r="A1057" s="132" t="s">
        <v>1184</v>
      </c>
      <c r="B1057" s="132"/>
      <c r="C1057" s="132"/>
      <c r="D1057" s="132"/>
      <c r="G1057" s="133">
        <v>195.41</v>
      </c>
      <c r="H1057" s="133"/>
      <c r="I1057" s="71">
        <v>0</v>
      </c>
      <c r="K1057" s="71">
        <v>195.41</v>
      </c>
      <c r="M1057" s="133">
        <v>293.11500000000001</v>
      </c>
      <c r="N1057" s="133"/>
      <c r="P1057" s="71">
        <v>293.11500000000001</v>
      </c>
      <c r="R1057" s="132" t="s">
        <v>1185</v>
      </c>
      <c r="S1057" s="132"/>
      <c r="T1057" s="132"/>
      <c r="U1057" s="132"/>
      <c r="V1057" s="132"/>
      <c r="W1057" s="132"/>
      <c r="X1057" s="132"/>
      <c r="Y1057" s="132"/>
    </row>
    <row r="1058" spans="1:25" ht="0.75" customHeight="1" x14ac:dyDescent="0.25"/>
    <row r="1059" spans="1:25" x14ac:dyDescent="0.25">
      <c r="A1059" s="132" t="s">
        <v>1186</v>
      </c>
      <c r="B1059" s="132"/>
      <c r="C1059" s="132"/>
      <c r="D1059" s="132"/>
      <c r="G1059" s="133">
        <v>101.44</v>
      </c>
      <c r="H1059" s="133"/>
      <c r="I1059" s="71">
        <v>0</v>
      </c>
      <c r="K1059" s="71">
        <v>101.44</v>
      </c>
      <c r="M1059" s="133">
        <v>152.16</v>
      </c>
      <c r="N1059" s="133"/>
      <c r="P1059" s="71">
        <v>152.16</v>
      </c>
      <c r="R1059" s="132" t="s">
        <v>1187</v>
      </c>
      <c r="S1059" s="132"/>
      <c r="T1059" s="132"/>
      <c r="U1059" s="132"/>
      <c r="V1059" s="132"/>
      <c r="W1059" s="132"/>
      <c r="X1059" s="132"/>
      <c r="Y1059" s="132"/>
    </row>
    <row r="1060" spans="1:25" ht="0.75" customHeight="1" x14ac:dyDescent="0.25"/>
    <row r="1061" spans="1:25" x14ac:dyDescent="0.25">
      <c r="A1061" s="132" t="s">
        <v>1188</v>
      </c>
      <c r="B1061" s="132"/>
      <c r="C1061" s="132"/>
      <c r="D1061" s="132"/>
      <c r="G1061" s="133">
        <v>0</v>
      </c>
      <c r="H1061" s="133"/>
      <c r="I1061" s="71">
        <v>380.26</v>
      </c>
      <c r="K1061" s="71">
        <v>-380.26</v>
      </c>
      <c r="M1061" s="133">
        <v>0</v>
      </c>
      <c r="N1061" s="133"/>
      <c r="P1061" s="71">
        <v>-380.26</v>
      </c>
      <c r="R1061" s="132" t="s">
        <v>1189</v>
      </c>
      <c r="S1061" s="132"/>
      <c r="T1061" s="132"/>
      <c r="U1061" s="132"/>
      <c r="V1061" s="132"/>
      <c r="W1061" s="132"/>
      <c r="X1061" s="132"/>
      <c r="Y1061" s="132"/>
    </row>
    <row r="1062" spans="1:25" ht="0.75" customHeight="1" x14ac:dyDescent="0.25"/>
    <row r="1063" spans="1:25" x14ac:dyDescent="0.25">
      <c r="A1063" s="132" t="s">
        <v>1190</v>
      </c>
      <c r="B1063" s="132"/>
      <c r="C1063" s="132"/>
      <c r="D1063" s="132"/>
      <c r="G1063" s="133">
        <v>177.48</v>
      </c>
      <c r="H1063" s="133"/>
      <c r="I1063" s="71">
        <v>380.26</v>
      </c>
      <c r="K1063" s="71">
        <v>-202.78</v>
      </c>
      <c r="M1063" s="133">
        <v>266.22000000000003</v>
      </c>
      <c r="N1063" s="133"/>
      <c r="P1063" s="71">
        <v>-114.04</v>
      </c>
      <c r="R1063" s="132" t="s">
        <v>1191</v>
      </c>
      <c r="S1063" s="132"/>
      <c r="T1063" s="132"/>
      <c r="U1063" s="132"/>
      <c r="V1063" s="132"/>
      <c r="W1063" s="132"/>
      <c r="X1063" s="132"/>
      <c r="Y1063" s="132"/>
    </row>
    <row r="1064" spans="1:25" ht="0.75" customHeight="1" x14ac:dyDescent="0.25"/>
    <row r="1065" spans="1:25" x14ac:dyDescent="0.25">
      <c r="A1065" s="132" t="s">
        <v>1192</v>
      </c>
      <c r="B1065" s="132"/>
      <c r="C1065" s="132"/>
      <c r="D1065" s="132"/>
      <c r="G1065" s="133">
        <v>401.73</v>
      </c>
      <c r="H1065" s="133"/>
      <c r="I1065" s="71">
        <v>633.99</v>
      </c>
      <c r="K1065" s="71">
        <v>-232.26</v>
      </c>
      <c r="M1065" s="133">
        <v>602.59500000000003</v>
      </c>
      <c r="N1065" s="133"/>
      <c r="P1065" s="71">
        <v>-31.395</v>
      </c>
      <c r="R1065" s="132" t="s">
        <v>1193</v>
      </c>
      <c r="S1065" s="132"/>
      <c r="T1065" s="132"/>
      <c r="U1065" s="132"/>
      <c r="V1065" s="132"/>
      <c r="W1065" s="132"/>
      <c r="X1065" s="132"/>
      <c r="Y1065" s="132"/>
    </row>
    <row r="1066" spans="1:25" ht="0.75" customHeight="1" x14ac:dyDescent="0.25"/>
    <row r="1067" spans="1:25" x14ac:dyDescent="0.25">
      <c r="A1067" s="132" t="s">
        <v>1194</v>
      </c>
      <c r="B1067" s="132"/>
      <c r="C1067" s="132"/>
      <c r="D1067" s="132"/>
      <c r="G1067" s="133">
        <v>2437.46</v>
      </c>
      <c r="H1067" s="133"/>
      <c r="I1067" s="71">
        <v>4567.49</v>
      </c>
      <c r="K1067" s="71">
        <v>-2130.0300000000002</v>
      </c>
      <c r="M1067" s="133">
        <v>3656.19</v>
      </c>
      <c r="N1067" s="133"/>
      <c r="P1067" s="71">
        <v>-911.3</v>
      </c>
      <c r="R1067" s="132" t="s">
        <v>1195</v>
      </c>
      <c r="S1067" s="132"/>
      <c r="T1067" s="132"/>
      <c r="U1067" s="132"/>
      <c r="V1067" s="132"/>
      <c r="W1067" s="132"/>
      <c r="X1067" s="132"/>
      <c r="Y1067" s="132"/>
    </row>
    <row r="1068" spans="1:25" x14ac:dyDescent="0.25">
      <c r="A1068" s="132" t="s">
        <v>1196</v>
      </c>
      <c r="B1068" s="132"/>
      <c r="C1068" s="132"/>
      <c r="D1068" s="132"/>
      <c r="G1068" s="133">
        <v>781.74</v>
      </c>
      <c r="H1068" s="133"/>
      <c r="I1068" s="71">
        <v>10020.86</v>
      </c>
      <c r="K1068" s="71">
        <v>-9239.1200000000008</v>
      </c>
      <c r="M1068" s="133">
        <v>1172.6099999999999</v>
      </c>
      <c r="N1068" s="133"/>
      <c r="P1068" s="71">
        <v>-8848.25</v>
      </c>
      <c r="R1068" s="132" t="s">
        <v>1197</v>
      </c>
      <c r="S1068" s="132"/>
      <c r="T1068" s="132"/>
      <c r="U1068" s="132"/>
      <c r="V1068" s="132"/>
      <c r="W1068" s="132"/>
      <c r="X1068" s="132"/>
      <c r="Y1068" s="132"/>
    </row>
    <row r="1069" spans="1:25" ht="0.75" customHeight="1" x14ac:dyDescent="0.25"/>
    <row r="1070" spans="1:25" x14ac:dyDescent="0.25">
      <c r="A1070" s="132" t="s">
        <v>1198</v>
      </c>
      <c r="B1070" s="132"/>
      <c r="C1070" s="132"/>
      <c r="D1070" s="132"/>
      <c r="G1070" s="133">
        <v>8.51</v>
      </c>
      <c r="H1070" s="133"/>
      <c r="I1070" s="71">
        <v>0</v>
      </c>
      <c r="K1070" s="71">
        <v>8.51</v>
      </c>
      <c r="M1070" s="133">
        <v>12.765000000000001</v>
      </c>
      <c r="N1070" s="133"/>
      <c r="P1070" s="71">
        <v>12.765000000000001</v>
      </c>
      <c r="R1070" s="132" t="s">
        <v>1199</v>
      </c>
      <c r="S1070" s="132"/>
      <c r="T1070" s="132"/>
      <c r="U1070" s="132"/>
      <c r="V1070" s="132"/>
      <c r="W1070" s="132"/>
      <c r="X1070" s="132"/>
      <c r="Y1070" s="132"/>
    </row>
    <row r="1071" spans="1:25" ht="0.75" customHeight="1" x14ac:dyDescent="0.25"/>
    <row r="1072" spans="1:25" x14ac:dyDescent="0.25">
      <c r="A1072" s="132" t="s">
        <v>1200</v>
      </c>
      <c r="B1072" s="132"/>
      <c r="C1072" s="132"/>
      <c r="D1072" s="132"/>
      <c r="G1072" s="133">
        <v>4.26</v>
      </c>
      <c r="H1072" s="133"/>
      <c r="I1072" s="71">
        <v>0</v>
      </c>
      <c r="K1072" s="71">
        <v>4.26</v>
      </c>
      <c r="M1072" s="133">
        <v>6.39</v>
      </c>
      <c r="N1072" s="133"/>
      <c r="P1072" s="71">
        <v>6.39</v>
      </c>
      <c r="R1072" s="132" t="s">
        <v>1201</v>
      </c>
      <c r="S1072" s="132"/>
      <c r="T1072" s="132"/>
      <c r="U1072" s="132"/>
      <c r="V1072" s="132"/>
      <c r="W1072" s="132"/>
      <c r="X1072" s="132"/>
      <c r="Y1072" s="132"/>
    </row>
    <row r="1073" spans="1:25" ht="0.75" customHeight="1" x14ac:dyDescent="0.25"/>
    <row r="1074" spans="1:25" x14ac:dyDescent="0.25">
      <c r="A1074" s="132" t="s">
        <v>1202</v>
      </c>
      <c r="B1074" s="132"/>
      <c r="C1074" s="132"/>
      <c r="D1074" s="132"/>
      <c r="G1074" s="133">
        <v>302.88</v>
      </c>
      <c r="H1074" s="133"/>
      <c r="I1074" s="71">
        <v>762.36</v>
      </c>
      <c r="K1074" s="71">
        <v>-459.48</v>
      </c>
      <c r="M1074" s="133">
        <v>454.32</v>
      </c>
      <c r="N1074" s="133"/>
      <c r="P1074" s="71">
        <v>-308.04000000000002</v>
      </c>
      <c r="R1074" s="132" t="s">
        <v>1203</v>
      </c>
      <c r="S1074" s="132"/>
      <c r="T1074" s="132"/>
      <c r="U1074" s="132"/>
      <c r="V1074" s="132"/>
      <c r="W1074" s="132"/>
      <c r="X1074" s="132"/>
      <c r="Y1074" s="132"/>
    </row>
    <row r="1075" spans="1:25" ht="0.75" customHeight="1" x14ac:dyDescent="0.25"/>
    <row r="1076" spans="1:25" x14ac:dyDescent="0.25">
      <c r="A1076" s="132" t="s">
        <v>1204</v>
      </c>
      <c r="B1076" s="132"/>
      <c r="C1076" s="132"/>
      <c r="D1076" s="132"/>
      <c r="G1076" s="133">
        <v>0</v>
      </c>
      <c r="H1076" s="133"/>
      <c r="I1076" s="71">
        <v>380.26</v>
      </c>
      <c r="K1076" s="71">
        <v>-380.26</v>
      </c>
      <c r="M1076" s="133">
        <v>0</v>
      </c>
      <c r="N1076" s="133"/>
      <c r="P1076" s="71">
        <v>-380.26</v>
      </c>
      <c r="R1076" s="132" t="s">
        <v>1205</v>
      </c>
      <c r="S1076" s="132"/>
      <c r="T1076" s="132"/>
      <c r="U1076" s="132"/>
      <c r="V1076" s="132"/>
      <c r="W1076" s="132"/>
      <c r="X1076" s="132"/>
      <c r="Y1076" s="132"/>
    </row>
    <row r="1077" spans="1:25" ht="0.75" customHeight="1" x14ac:dyDescent="0.25"/>
    <row r="1078" spans="1:25" x14ac:dyDescent="0.25">
      <c r="A1078" s="132" t="s">
        <v>1206</v>
      </c>
      <c r="B1078" s="132"/>
      <c r="C1078" s="132"/>
      <c r="D1078" s="132"/>
      <c r="G1078" s="133">
        <v>1638.38</v>
      </c>
      <c r="H1078" s="133"/>
      <c r="I1078" s="71">
        <v>380.26</v>
      </c>
      <c r="K1078" s="71">
        <v>1258.1199999999999</v>
      </c>
      <c r="M1078" s="133">
        <v>2457.5700000000002</v>
      </c>
      <c r="N1078" s="133"/>
      <c r="P1078" s="71">
        <v>2077.31</v>
      </c>
      <c r="R1078" s="132" t="s">
        <v>1207</v>
      </c>
      <c r="S1078" s="132"/>
      <c r="T1078" s="132"/>
      <c r="U1078" s="132"/>
      <c r="V1078" s="132"/>
      <c r="W1078" s="132"/>
      <c r="X1078" s="132"/>
      <c r="Y1078" s="132"/>
    </row>
    <row r="1079" spans="1:25" ht="0.75" customHeight="1" x14ac:dyDescent="0.25"/>
    <row r="1080" spans="1:25" x14ac:dyDescent="0.25">
      <c r="A1080" s="132" t="s">
        <v>1208</v>
      </c>
      <c r="B1080" s="132"/>
      <c r="C1080" s="132"/>
      <c r="D1080" s="132"/>
      <c r="G1080" s="133">
        <v>177.48</v>
      </c>
      <c r="H1080" s="133"/>
      <c r="I1080" s="71">
        <v>0</v>
      </c>
      <c r="K1080" s="71">
        <v>177.48</v>
      </c>
      <c r="M1080" s="133">
        <v>266.22000000000003</v>
      </c>
      <c r="N1080" s="133"/>
      <c r="P1080" s="71">
        <v>266.22000000000003</v>
      </c>
      <c r="R1080" s="132" t="s">
        <v>1209</v>
      </c>
      <c r="S1080" s="132"/>
      <c r="T1080" s="132"/>
      <c r="U1080" s="132"/>
      <c r="V1080" s="132"/>
      <c r="W1080" s="132"/>
      <c r="X1080" s="132"/>
      <c r="Y1080" s="132"/>
    </row>
    <row r="1081" spans="1:25" ht="0.75" customHeight="1" x14ac:dyDescent="0.25"/>
    <row r="1082" spans="1:25" x14ac:dyDescent="0.25">
      <c r="A1082" s="132" t="s">
        <v>1210</v>
      </c>
      <c r="B1082" s="132"/>
      <c r="C1082" s="132"/>
      <c r="D1082" s="132"/>
      <c r="G1082" s="133">
        <v>0</v>
      </c>
      <c r="H1082" s="133"/>
      <c r="I1082" s="71">
        <v>354.26</v>
      </c>
      <c r="K1082" s="71">
        <v>-354.26</v>
      </c>
      <c r="M1082" s="133">
        <v>0</v>
      </c>
      <c r="N1082" s="133"/>
      <c r="P1082" s="71">
        <v>-354.26</v>
      </c>
      <c r="R1082" s="132" t="s">
        <v>1211</v>
      </c>
      <c r="S1082" s="132"/>
      <c r="T1082" s="132"/>
      <c r="U1082" s="132"/>
      <c r="V1082" s="132"/>
      <c r="W1082" s="132"/>
      <c r="X1082" s="132"/>
      <c r="Y1082" s="132"/>
    </row>
    <row r="1083" spans="1:25" ht="0.75" customHeight="1" x14ac:dyDescent="0.25"/>
    <row r="1084" spans="1:25" x14ac:dyDescent="0.25">
      <c r="A1084" s="132" t="s">
        <v>1212</v>
      </c>
      <c r="B1084" s="132"/>
      <c r="C1084" s="132"/>
      <c r="D1084" s="132"/>
      <c r="G1084" s="133">
        <v>220.41</v>
      </c>
      <c r="H1084" s="133"/>
      <c r="I1084" s="71">
        <v>2370.16</v>
      </c>
      <c r="K1084" s="71">
        <v>-2149.75</v>
      </c>
      <c r="M1084" s="133">
        <v>330.61500000000001</v>
      </c>
      <c r="N1084" s="133"/>
      <c r="P1084" s="71">
        <v>-2039.5450000000001</v>
      </c>
      <c r="R1084" s="132" t="s">
        <v>1213</v>
      </c>
      <c r="S1084" s="132"/>
      <c r="T1084" s="132"/>
      <c r="U1084" s="132"/>
      <c r="V1084" s="132"/>
      <c r="W1084" s="132"/>
      <c r="X1084" s="132"/>
      <c r="Y1084" s="132"/>
    </row>
    <row r="1085" spans="1:25" ht="0.75" customHeight="1" x14ac:dyDescent="0.25"/>
    <row r="1086" spans="1:25" x14ac:dyDescent="0.25">
      <c r="A1086" s="132" t="s">
        <v>1214</v>
      </c>
      <c r="B1086" s="132"/>
      <c r="C1086" s="132"/>
      <c r="D1086" s="132"/>
      <c r="G1086" s="133">
        <v>177.5</v>
      </c>
      <c r="H1086" s="133"/>
      <c r="I1086" s="71">
        <v>0</v>
      </c>
      <c r="K1086" s="71">
        <v>177.5</v>
      </c>
      <c r="M1086" s="133">
        <v>266.25</v>
      </c>
      <c r="N1086" s="133"/>
      <c r="P1086" s="71">
        <v>266.25</v>
      </c>
      <c r="R1086" s="132" t="s">
        <v>1215</v>
      </c>
      <c r="S1086" s="132"/>
      <c r="T1086" s="132"/>
      <c r="U1086" s="132"/>
      <c r="V1086" s="132"/>
      <c r="W1086" s="132"/>
      <c r="X1086" s="132"/>
      <c r="Y1086" s="132"/>
    </row>
    <row r="1087" spans="1:25" ht="0.75" customHeight="1" x14ac:dyDescent="0.25"/>
    <row r="1088" spans="1:25" x14ac:dyDescent="0.25">
      <c r="A1088" s="132" t="s">
        <v>1216</v>
      </c>
      <c r="B1088" s="132"/>
      <c r="C1088" s="132"/>
      <c r="D1088" s="132"/>
      <c r="G1088" s="133">
        <v>260.48</v>
      </c>
      <c r="H1088" s="133"/>
      <c r="I1088" s="71">
        <v>2370.16</v>
      </c>
      <c r="K1088" s="71">
        <v>-2109.6799999999998</v>
      </c>
      <c r="M1088" s="133">
        <v>390.72</v>
      </c>
      <c r="N1088" s="133"/>
      <c r="P1088" s="71">
        <v>-1979.44</v>
      </c>
      <c r="R1088" s="132" t="s">
        <v>1217</v>
      </c>
      <c r="S1088" s="132"/>
      <c r="T1088" s="132"/>
      <c r="U1088" s="132"/>
      <c r="V1088" s="132"/>
      <c r="W1088" s="132"/>
      <c r="X1088" s="132"/>
      <c r="Y1088" s="132"/>
    </row>
    <row r="1089" spans="1:25" ht="0.75" customHeight="1" x14ac:dyDescent="0.25"/>
    <row r="1090" spans="1:25" x14ac:dyDescent="0.25">
      <c r="A1090" s="132" t="s">
        <v>1218</v>
      </c>
      <c r="B1090" s="132"/>
      <c r="C1090" s="132"/>
      <c r="D1090" s="132"/>
      <c r="G1090" s="133">
        <v>138.91999999999999</v>
      </c>
      <c r="H1090" s="133"/>
      <c r="I1090" s="71">
        <v>8136.5</v>
      </c>
      <c r="K1090" s="71">
        <v>-7997.58</v>
      </c>
      <c r="M1090" s="133">
        <v>208.38</v>
      </c>
      <c r="N1090" s="133"/>
      <c r="P1090" s="71">
        <v>-7928.12</v>
      </c>
      <c r="R1090" s="132" t="s">
        <v>1219</v>
      </c>
      <c r="S1090" s="132"/>
      <c r="T1090" s="132"/>
      <c r="U1090" s="132"/>
      <c r="V1090" s="132"/>
      <c r="W1090" s="132"/>
      <c r="X1090" s="132"/>
      <c r="Y1090" s="132"/>
    </row>
    <row r="1091" spans="1:25" ht="0.75" customHeight="1" x14ac:dyDescent="0.25"/>
    <row r="1092" spans="1:25" x14ac:dyDescent="0.25">
      <c r="A1092" s="132" t="s">
        <v>1220</v>
      </c>
      <c r="B1092" s="132"/>
      <c r="C1092" s="132"/>
      <c r="D1092" s="132"/>
      <c r="G1092" s="133">
        <v>265.18</v>
      </c>
      <c r="H1092" s="133"/>
      <c r="I1092" s="71">
        <v>2370.16</v>
      </c>
      <c r="K1092" s="71">
        <v>-2104.98</v>
      </c>
      <c r="M1092" s="133">
        <v>397.77</v>
      </c>
      <c r="N1092" s="133"/>
      <c r="P1092" s="71">
        <v>-1972.39</v>
      </c>
      <c r="R1092" s="132" t="s">
        <v>1221</v>
      </c>
      <c r="S1092" s="132"/>
      <c r="T1092" s="132"/>
      <c r="U1092" s="132"/>
      <c r="V1092" s="132"/>
      <c r="W1092" s="132"/>
      <c r="X1092" s="132"/>
      <c r="Y1092" s="132"/>
    </row>
    <row r="1093" spans="1:25" ht="0.75" customHeight="1" x14ac:dyDescent="0.25"/>
    <row r="1094" spans="1:25" x14ac:dyDescent="0.25">
      <c r="A1094" s="132" t="s">
        <v>1222</v>
      </c>
      <c r="B1094" s="132"/>
      <c r="C1094" s="132"/>
      <c r="D1094" s="132"/>
      <c r="G1094" s="133">
        <v>3.49</v>
      </c>
      <c r="H1094" s="133"/>
      <c r="I1094" s="71">
        <v>0</v>
      </c>
      <c r="K1094" s="71">
        <v>3.49</v>
      </c>
      <c r="M1094" s="133">
        <v>5.2350000000000003</v>
      </c>
      <c r="N1094" s="133"/>
      <c r="P1094" s="71">
        <v>5.2350000000000003</v>
      </c>
      <c r="R1094" s="132" t="s">
        <v>1223</v>
      </c>
      <c r="S1094" s="132"/>
      <c r="T1094" s="132"/>
      <c r="U1094" s="132"/>
      <c r="V1094" s="132"/>
      <c r="W1094" s="132"/>
      <c r="X1094" s="132"/>
      <c r="Y1094" s="132"/>
    </row>
    <row r="1095" spans="1:25" ht="0.75" customHeight="1" x14ac:dyDescent="0.25"/>
    <row r="1096" spans="1:25" x14ac:dyDescent="0.25">
      <c r="A1096" s="132" t="s">
        <v>1224</v>
      </c>
      <c r="B1096" s="132"/>
      <c r="C1096" s="132"/>
      <c r="D1096" s="132"/>
      <c r="G1096" s="133">
        <v>3.49</v>
      </c>
      <c r="H1096" s="133"/>
      <c r="I1096" s="71">
        <v>0</v>
      </c>
      <c r="K1096" s="71">
        <v>3.49</v>
      </c>
      <c r="M1096" s="133">
        <v>5.2350000000000003</v>
      </c>
      <c r="N1096" s="133"/>
      <c r="P1096" s="71">
        <v>5.2350000000000003</v>
      </c>
      <c r="R1096" s="132" t="s">
        <v>1225</v>
      </c>
      <c r="S1096" s="132"/>
      <c r="T1096" s="132"/>
      <c r="U1096" s="132"/>
      <c r="V1096" s="132"/>
      <c r="W1096" s="132"/>
      <c r="X1096" s="132"/>
      <c r="Y1096" s="132"/>
    </row>
    <row r="1097" spans="1:25" ht="0.75" customHeight="1" x14ac:dyDescent="0.25"/>
    <row r="1098" spans="1:25" x14ac:dyDescent="0.25">
      <c r="A1098" s="132" t="s">
        <v>1226</v>
      </c>
      <c r="B1098" s="132"/>
      <c r="C1098" s="132"/>
      <c r="D1098" s="132"/>
      <c r="G1098" s="133">
        <v>12.78</v>
      </c>
      <c r="H1098" s="133"/>
      <c r="I1098" s="71">
        <v>2290.2399999999998</v>
      </c>
      <c r="K1098" s="71">
        <v>-2277.46</v>
      </c>
      <c r="M1098" s="133">
        <v>19.170000000000002</v>
      </c>
      <c r="N1098" s="133"/>
      <c r="P1098" s="71">
        <v>-2271.0700000000002</v>
      </c>
      <c r="R1098" s="132" t="s">
        <v>1227</v>
      </c>
      <c r="S1098" s="132"/>
      <c r="T1098" s="132"/>
      <c r="U1098" s="132"/>
      <c r="V1098" s="132"/>
      <c r="W1098" s="132"/>
      <c r="X1098" s="132"/>
      <c r="Y1098" s="132"/>
    </row>
    <row r="1099" spans="1:25" ht="0.75" customHeight="1" x14ac:dyDescent="0.25"/>
    <row r="1100" spans="1:25" x14ac:dyDescent="0.25">
      <c r="A1100" s="132" t="s">
        <v>1228</v>
      </c>
      <c r="B1100" s="132"/>
      <c r="C1100" s="132"/>
      <c r="D1100" s="132"/>
      <c r="G1100" s="133">
        <v>583.75</v>
      </c>
      <c r="H1100" s="133"/>
      <c r="I1100" s="71">
        <v>1093.77</v>
      </c>
      <c r="K1100" s="71">
        <v>-510.02</v>
      </c>
      <c r="M1100" s="133">
        <v>875.625</v>
      </c>
      <c r="N1100" s="133"/>
      <c r="P1100" s="71">
        <v>-218.14500000000001</v>
      </c>
      <c r="R1100" s="132" t="s">
        <v>1229</v>
      </c>
      <c r="S1100" s="132"/>
      <c r="T1100" s="132"/>
      <c r="U1100" s="132"/>
      <c r="V1100" s="132"/>
      <c r="W1100" s="132"/>
      <c r="X1100" s="132"/>
      <c r="Y1100" s="132"/>
    </row>
    <row r="1101" spans="1:25" ht="0.75" customHeight="1" x14ac:dyDescent="0.25"/>
    <row r="1102" spans="1:25" x14ac:dyDescent="0.25">
      <c r="A1102" s="132" t="s">
        <v>1230</v>
      </c>
      <c r="B1102" s="132"/>
      <c r="C1102" s="132"/>
      <c r="D1102" s="132"/>
      <c r="G1102" s="133">
        <v>564.41999999999996</v>
      </c>
      <c r="H1102" s="133"/>
      <c r="I1102" s="71">
        <v>536.02</v>
      </c>
      <c r="K1102" s="71">
        <v>28.4</v>
      </c>
      <c r="M1102" s="133">
        <v>846.63</v>
      </c>
      <c r="N1102" s="133"/>
      <c r="P1102" s="71">
        <v>310.61</v>
      </c>
      <c r="R1102" s="132" t="s">
        <v>1231</v>
      </c>
      <c r="S1102" s="132"/>
      <c r="T1102" s="132"/>
      <c r="U1102" s="132"/>
      <c r="V1102" s="132"/>
      <c r="W1102" s="132"/>
      <c r="X1102" s="132"/>
      <c r="Y1102" s="132"/>
    </row>
    <row r="1103" spans="1:25" ht="0.75" customHeight="1" x14ac:dyDescent="0.25"/>
    <row r="1104" spans="1:25" x14ac:dyDescent="0.25">
      <c r="A1104" s="132" t="s">
        <v>1232</v>
      </c>
      <c r="B1104" s="132"/>
      <c r="C1104" s="132"/>
      <c r="D1104" s="132"/>
      <c r="G1104" s="133">
        <v>324.82</v>
      </c>
      <c r="H1104" s="133"/>
      <c r="I1104" s="71">
        <v>863.64</v>
      </c>
      <c r="K1104" s="71">
        <v>-538.82000000000005</v>
      </c>
      <c r="M1104" s="133">
        <v>487.23</v>
      </c>
      <c r="N1104" s="133"/>
      <c r="P1104" s="71">
        <v>-376.41</v>
      </c>
      <c r="R1104" s="132" t="s">
        <v>1233</v>
      </c>
      <c r="S1104" s="132"/>
      <c r="T1104" s="132"/>
      <c r="U1104" s="132"/>
      <c r="V1104" s="132"/>
      <c r="W1104" s="132"/>
      <c r="X1104" s="132"/>
      <c r="Y1104" s="132"/>
    </row>
    <row r="1105" spans="1:25" ht="0.75" customHeight="1" x14ac:dyDescent="0.25"/>
    <row r="1106" spans="1:25" x14ac:dyDescent="0.25">
      <c r="A1106" s="132" t="s">
        <v>1234</v>
      </c>
      <c r="B1106" s="132"/>
      <c r="C1106" s="132"/>
      <c r="D1106" s="132"/>
      <c r="G1106" s="133">
        <v>0</v>
      </c>
      <c r="H1106" s="133"/>
      <c r="I1106" s="71">
        <v>380.26</v>
      </c>
      <c r="K1106" s="71">
        <v>-380.26</v>
      </c>
      <c r="M1106" s="133">
        <v>0</v>
      </c>
      <c r="N1106" s="133"/>
      <c r="P1106" s="71">
        <v>-380.26</v>
      </c>
      <c r="R1106" s="132" t="s">
        <v>1235</v>
      </c>
      <c r="S1106" s="132"/>
      <c r="T1106" s="132"/>
      <c r="U1106" s="132"/>
      <c r="V1106" s="132"/>
      <c r="W1106" s="132"/>
      <c r="X1106" s="132"/>
      <c r="Y1106" s="132"/>
    </row>
    <row r="1107" spans="1:25" ht="0.75" customHeight="1" x14ac:dyDescent="0.25"/>
    <row r="1108" spans="1:25" x14ac:dyDescent="0.25">
      <c r="A1108" s="132" t="s">
        <v>1236</v>
      </c>
      <c r="B1108" s="132"/>
      <c r="C1108" s="132"/>
      <c r="D1108" s="132"/>
      <c r="G1108" s="133">
        <v>226.12</v>
      </c>
      <c r="H1108" s="133"/>
      <c r="I1108" s="71">
        <v>0</v>
      </c>
      <c r="K1108" s="71">
        <v>226.12</v>
      </c>
      <c r="M1108" s="133">
        <v>339.18</v>
      </c>
      <c r="N1108" s="133"/>
      <c r="P1108" s="71">
        <v>339.18</v>
      </c>
      <c r="R1108" s="132" t="s">
        <v>1237</v>
      </c>
      <c r="S1108" s="132"/>
      <c r="T1108" s="132"/>
      <c r="U1108" s="132"/>
      <c r="V1108" s="132"/>
      <c r="W1108" s="132"/>
      <c r="X1108" s="132"/>
      <c r="Y1108" s="132"/>
    </row>
    <row r="1109" spans="1:25" ht="0.75" customHeight="1" x14ac:dyDescent="0.25"/>
    <row r="1110" spans="1:25" x14ac:dyDescent="0.25">
      <c r="A1110" s="132" t="s">
        <v>1238</v>
      </c>
      <c r="B1110" s="132"/>
      <c r="C1110" s="132"/>
      <c r="D1110" s="132"/>
      <c r="G1110" s="133">
        <v>2265.44</v>
      </c>
      <c r="H1110" s="133"/>
      <c r="I1110" s="71">
        <v>760.52</v>
      </c>
      <c r="K1110" s="71">
        <v>1504.92</v>
      </c>
      <c r="M1110" s="133">
        <v>3398.16</v>
      </c>
      <c r="N1110" s="133"/>
      <c r="P1110" s="71">
        <v>2637.64</v>
      </c>
      <c r="R1110" s="132" t="s">
        <v>1239</v>
      </c>
      <c r="S1110" s="132"/>
      <c r="T1110" s="132"/>
      <c r="U1110" s="132"/>
      <c r="V1110" s="132"/>
      <c r="W1110" s="132"/>
      <c r="X1110" s="132"/>
      <c r="Y1110" s="132"/>
    </row>
    <row r="1111" spans="1:25" ht="0.75" customHeight="1" x14ac:dyDescent="0.25"/>
    <row r="1112" spans="1:25" x14ac:dyDescent="0.25">
      <c r="A1112" s="132" t="s">
        <v>1240</v>
      </c>
      <c r="B1112" s="132"/>
      <c r="C1112" s="132"/>
      <c r="D1112" s="132"/>
      <c r="G1112" s="133">
        <v>508.8</v>
      </c>
      <c r="H1112" s="133"/>
      <c r="I1112" s="71">
        <v>0</v>
      </c>
      <c r="K1112" s="71">
        <v>508.8</v>
      </c>
      <c r="M1112" s="133">
        <v>763.2</v>
      </c>
      <c r="N1112" s="133"/>
      <c r="P1112" s="71">
        <v>763.2</v>
      </c>
      <c r="R1112" s="132" t="s">
        <v>1241</v>
      </c>
      <c r="S1112" s="132"/>
      <c r="T1112" s="132"/>
      <c r="U1112" s="132"/>
      <c r="V1112" s="132"/>
      <c r="W1112" s="132"/>
      <c r="X1112" s="132"/>
      <c r="Y1112" s="132"/>
    </row>
    <row r="1113" spans="1:25" ht="0.75" customHeight="1" x14ac:dyDescent="0.25"/>
    <row r="1114" spans="1:25" x14ac:dyDescent="0.25">
      <c r="A1114" s="132" t="s">
        <v>1242</v>
      </c>
      <c r="B1114" s="132"/>
      <c r="C1114" s="132"/>
      <c r="D1114" s="132"/>
      <c r="G1114" s="133">
        <v>26.19</v>
      </c>
      <c r="H1114" s="133"/>
      <c r="I1114" s="71">
        <v>0</v>
      </c>
      <c r="K1114" s="71">
        <v>26.19</v>
      </c>
      <c r="M1114" s="133">
        <v>39.284999999999997</v>
      </c>
      <c r="N1114" s="133"/>
      <c r="P1114" s="71">
        <v>39.284999999999997</v>
      </c>
      <c r="R1114" s="132" t="s">
        <v>1243</v>
      </c>
      <c r="S1114" s="132"/>
      <c r="T1114" s="132"/>
      <c r="U1114" s="132"/>
      <c r="V1114" s="132"/>
      <c r="W1114" s="132"/>
      <c r="X1114" s="132"/>
      <c r="Y1114" s="132"/>
    </row>
    <row r="1115" spans="1:25" ht="0.75" customHeight="1" x14ac:dyDescent="0.25"/>
    <row r="1116" spans="1:25" x14ac:dyDescent="0.25">
      <c r="A1116" s="132" t="s">
        <v>1244</v>
      </c>
      <c r="B1116" s="132"/>
      <c r="C1116" s="132"/>
      <c r="D1116" s="132"/>
      <c r="G1116" s="133">
        <v>411.71</v>
      </c>
      <c r="H1116" s="133"/>
      <c r="I1116" s="71">
        <v>0</v>
      </c>
      <c r="K1116" s="71">
        <v>411.71</v>
      </c>
      <c r="M1116" s="133">
        <v>617.56500000000005</v>
      </c>
      <c r="N1116" s="133"/>
      <c r="P1116" s="71">
        <v>617.56500000000005</v>
      </c>
      <c r="R1116" s="132" t="s">
        <v>1245</v>
      </c>
      <c r="S1116" s="132"/>
      <c r="T1116" s="132"/>
      <c r="U1116" s="132"/>
      <c r="V1116" s="132"/>
      <c r="W1116" s="132"/>
      <c r="X1116" s="132"/>
      <c r="Y1116" s="132"/>
    </row>
    <row r="1117" spans="1:25" ht="0.75" customHeight="1" x14ac:dyDescent="0.25"/>
    <row r="1118" spans="1:25" x14ac:dyDescent="0.25">
      <c r="A1118" s="132" t="s">
        <v>1246</v>
      </c>
      <c r="B1118" s="132"/>
      <c r="C1118" s="132"/>
      <c r="D1118" s="132"/>
      <c r="G1118" s="133">
        <v>411.71</v>
      </c>
      <c r="H1118" s="133"/>
      <c r="I1118" s="71">
        <v>0</v>
      </c>
      <c r="K1118" s="71">
        <v>411.71</v>
      </c>
      <c r="M1118" s="133">
        <v>617.56500000000005</v>
      </c>
      <c r="N1118" s="133"/>
      <c r="P1118" s="71">
        <v>617.56500000000005</v>
      </c>
      <c r="R1118" s="132" t="s">
        <v>1247</v>
      </c>
      <c r="S1118" s="132"/>
      <c r="T1118" s="132"/>
      <c r="U1118" s="132"/>
      <c r="V1118" s="132"/>
      <c r="W1118" s="132"/>
      <c r="X1118" s="132"/>
      <c r="Y1118" s="132"/>
    </row>
    <row r="1119" spans="1:25" ht="0.75" customHeight="1" x14ac:dyDescent="0.25"/>
    <row r="1120" spans="1:25" x14ac:dyDescent="0.25">
      <c r="A1120" s="132" t="s">
        <v>1248</v>
      </c>
      <c r="B1120" s="132"/>
      <c r="C1120" s="132"/>
      <c r="D1120" s="132"/>
      <c r="G1120" s="133">
        <v>212.18</v>
      </c>
      <c r="H1120" s="133"/>
      <c r="I1120" s="71">
        <v>0</v>
      </c>
      <c r="K1120" s="71">
        <v>212.18</v>
      </c>
      <c r="M1120" s="133">
        <v>318.27</v>
      </c>
      <c r="N1120" s="133"/>
      <c r="P1120" s="71">
        <v>318.27</v>
      </c>
      <c r="R1120" s="132" t="s">
        <v>1249</v>
      </c>
      <c r="S1120" s="132"/>
      <c r="T1120" s="132"/>
      <c r="U1120" s="132"/>
      <c r="V1120" s="132"/>
      <c r="W1120" s="132"/>
      <c r="X1120" s="132"/>
      <c r="Y1120" s="132"/>
    </row>
    <row r="1121" spans="1:25" ht="0.75" customHeight="1" x14ac:dyDescent="0.25"/>
    <row r="1122" spans="1:25" x14ac:dyDescent="0.25">
      <c r="A1122" s="132" t="s">
        <v>1250</v>
      </c>
      <c r="B1122" s="132"/>
      <c r="C1122" s="132"/>
      <c r="D1122" s="132"/>
      <c r="G1122" s="133">
        <v>134.43</v>
      </c>
      <c r="H1122" s="133"/>
      <c r="I1122" s="71">
        <v>380.26</v>
      </c>
      <c r="K1122" s="71">
        <v>-245.83</v>
      </c>
      <c r="M1122" s="133">
        <v>201.64500000000001</v>
      </c>
      <c r="N1122" s="133"/>
      <c r="P1122" s="71">
        <v>-178.61500000000001</v>
      </c>
      <c r="R1122" s="132" t="s">
        <v>1251</v>
      </c>
      <c r="S1122" s="132"/>
      <c r="T1122" s="132"/>
      <c r="U1122" s="132"/>
      <c r="V1122" s="132"/>
      <c r="W1122" s="132"/>
      <c r="X1122" s="132"/>
      <c r="Y1122" s="132"/>
    </row>
    <row r="1123" spans="1:25" ht="0.75" customHeight="1" x14ac:dyDescent="0.25"/>
    <row r="1124" spans="1:25" x14ac:dyDescent="0.25">
      <c r="A1124" s="132" t="s">
        <v>1252</v>
      </c>
      <c r="B1124" s="132"/>
      <c r="C1124" s="132"/>
      <c r="D1124" s="132"/>
      <c r="G1124" s="133">
        <v>65159.66</v>
      </c>
      <c r="H1124" s="133"/>
      <c r="I1124" s="71">
        <v>103591.64</v>
      </c>
      <c r="K1124" s="71">
        <v>-38431.980000000003</v>
      </c>
      <c r="M1124" s="133">
        <v>97739.49</v>
      </c>
      <c r="N1124" s="133"/>
      <c r="P1124" s="71">
        <v>-5852.15</v>
      </c>
      <c r="R1124" s="132" t="s">
        <v>1253</v>
      </c>
      <c r="S1124" s="132"/>
      <c r="T1124" s="132"/>
      <c r="U1124" s="132"/>
      <c r="V1124" s="132"/>
      <c r="W1124" s="132"/>
      <c r="X1124" s="132"/>
      <c r="Y1124" s="132"/>
    </row>
    <row r="1125" spans="1:25" ht="0.75" customHeight="1" x14ac:dyDescent="0.25"/>
    <row r="1126" spans="1:25" x14ac:dyDescent="0.25">
      <c r="A1126" s="132" t="s">
        <v>1254</v>
      </c>
      <c r="B1126" s="132"/>
      <c r="C1126" s="132"/>
      <c r="D1126" s="132"/>
      <c r="G1126" s="133">
        <v>34312.82</v>
      </c>
      <c r="H1126" s="133"/>
      <c r="I1126" s="71">
        <v>66191.53</v>
      </c>
      <c r="K1126" s="71">
        <v>-31878.71</v>
      </c>
      <c r="M1126" s="133">
        <v>51469.23</v>
      </c>
      <c r="N1126" s="133"/>
      <c r="P1126" s="71">
        <v>-14722.3</v>
      </c>
      <c r="R1126" s="132" t="s">
        <v>1255</v>
      </c>
      <c r="S1126" s="132"/>
      <c r="T1126" s="132"/>
      <c r="U1126" s="132"/>
      <c r="V1126" s="132"/>
      <c r="W1126" s="132"/>
      <c r="X1126" s="132"/>
      <c r="Y1126" s="132"/>
    </row>
    <row r="1127" spans="1:25" ht="0.75" customHeight="1" x14ac:dyDescent="0.25"/>
    <row r="1128" spans="1:25" x14ac:dyDescent="0.25">
      <c r="A1128" s="132" t="s">
        <v>1256</v>
      </c>
      <c r="B1128" s="132"/>
      <c r="C1128" s="132"/>
      <c r="D1128" s="132"/>
      <c r="G1128" s="133">
        <v>6207.62</v>
      </c>
      <c r="H1128" s="133"/>
      <c r="I1128" s="71">
        <v>0</v>
      </c>
      <c r="K1128" s="71">
        <v>6207.62</v>
      </c>
      <c r="M1128" s="133">
        <v>9311.43</v>
      </c>
      <c r="N1128" s="133"/>
      <c r="P1128" s="71">
        <v>9311.43</v>
      </c>
      <c r="R1128" s="132" t="s">
        <v>1257</v>
      </c>
      <c r="S1128" s="132"/>
      <c r="T1128" s="132"/>
      <c r="U1128" s="132"/>
      <c r="V1128" s="132"/>
      <c r="W1128" s="132"/>
      <c r="X1128" s="132"/>
      <c r="Y1128" s="132"/>
    </row>
    <row r="1129" spans="1:25" ht="0.75" customHeight="1" x14ac:dyDescent="0.25"/>
    <row r="1130" spans="1:25" x14ac:dyDescent="0.25">
      <c r="A1130" s="132" t="s">
        <v>1258</v>
      </c>
      <c r="B1130" s="132"/>
      <c r="C1130" s="132"/>
      <c r="D1130" s="132"/>
      <c r="G1130" s="133">
        <v>13.32</v>
      </c>
      <c r="H1130" s="133"/>
      <c r="I1130" s="71">
        <v>0</v>
      </c>
      <c r="K1130" s="71">
        <v>13.32</v>
      </c>
      <c r="M1130" s="133">
        <v>19.98</v>
      </c>
      <c r="N1130" s="133"/>
      <c r="P1130" s="71">
        <v>19.98</v>
      </c>
      <c r="R1130" s="132" t="s">
        <v>1259</v>
      </c>
      <c r="S1130" s="132"/>
      <c r="T1130" s="132"/>
      <c r="U1130" s="132"/>
      <c r="V1130" s="132"/>
      <c r="W1130" s="132"/>
      <c r="X1130" s="132"/>
      <c r="Y1130" s="132"/>
    </row>
    <row r="1131" spans="1:25" ht="0.75" customHeight="1" x14ac:dyDescent="0.25"/>
    <row r="1132" spans="1:25" x14ac:dyDescent="0.25">
      <c r="A1132" s="132" t="s">
        <v>1260</v>
      </c>
      <c r="B1132" s="132"/>
      <c r="C1132" s="132"/>
      <c r="D1132" s="132"/>
      <c r="G1132" s="133">
        <v>3031.31</v>
      </c>
      <c r="H1132" s="133"/>
      <c r="I1132" s="71">
        <v>0</v>
      </c>
      <c r="K1132" s="71">
        <v>3031.31</v>
      </c>
      <c r="M1132" s="133">
        <v>4546.9650000000001</v>
      </c>
      <c r="N1132" s="133"/>
      <c r="P1132" s="71">
        <v>4546.9650000000001</v>
      </c>
      <c r="R1132" s="132" t="s">
        <v>1261</v>
      </c>
      <c r="S1132" s="132"/>
      <c r="T1132" s="132"/>
      <c r="U1132" s="132"/>
      <c r="V1132" s="132"/>
      <c r="W1132" s="132"/>
      <c r="X1132" s="132"/>
      <c r="Y1132" s="132"/>
    </row>
    <row r="1133" spans="1:25" ht="0.75" customHeight="1" x14ac:dyDescent="0.25"/>
    <row r="1134" spans="1:25" x14ac:dyDescent="0.25">
      <c r="A1134" s="132" t="s">
        <v>1262</v>
      </c>
      <c r="B1134" s="132"/>
      <c r="C1134" s="132"/>
      <c r="D1134" s="132"/>
      <c r="G1134" s="133">
        <v>4779.3900000000003</v>
      </c>
      <c r="H1134" s="133"/>
      <c r="I1134" s="71">
        <v>0</v>
      </c>
      <c r="K1134" s="71">
        <v>4779.3900000000003</v>
      </c>
      <c r="M1134" s="133">
        <v>7169.085</v>
      </c>
      <c r="N1134" s="133"/>
      <c r="P1134" s="71">
        <v>7169.085</v>
      </c>
      <c r="R1134" s="132" t="s">
        <v>1263</v>
      </c>
      <c r="S1134" s="132"/>
      <c r="T1134" s="132"/>
      <c r="U1134" s="132"/>
      <c r="V1134" s="132"/>
      <c r="W1134" s="132"/>
      <c r="X1134" s="132"/>
      <c r="Y1134" s="132"/>
    </row>
    <row r="1135" spans="1:25" ht="0.75" customHeight="1" x14ac:dyDescent="0.25"/>
    <row r="1136" spans="1:25" x14ac:dyDescent="0.25">
      <c r="A1136" s="132" t="s">
        <v>1264</v>
      </c>
      <c r="B1136" s="132"/>
      <c r="C1136" s="132"/>
      <c r="D1136" s="132"/>
      <c r="G1136" s="133">
        <v>4338.6000000000004</v>
      </c>
      <c r="H1136" s="133"/>
      <c r="I1136" s="71">
        <v>0</v>
      </c>
      <c r="K1136" s="71">
        <v>4338.6000000000004</v>
      </c>
      <c r="M1136" s="133">
        <v>6507.9</v>
      </c>
      <c r="N1136" s="133"/>
      <c r="P1136" s="71">
        <v>6507.9</v>
      </c>
      <c r="R1136" s="132" t="s">
        <v>1265</v>
      </c>
      <c r="S1136" s="132"/>
      <c r="T1136" s="132"/>
      <c r="U1136" s="132"/>
      <c r="V1136" s="132"/>
      <c r="W1136" s="132"/>
      <c r="X1136" s="132"/>
      <c r="Y1136" s="132"/>
    </row>
    <row r="1137" spans="1:25" ht="0.75" customHeight="1" x14ac:dyDescent="0.25"/>
    <row r="1138" spans="1:25" x14ac:dyDescent="0.25">
      <c r="A1138" s="132" t="s">
        <v>1266</v>
      </c>
      <c r="B1138" s="132"/>
      <c r="C1138" s="132"/>
      <c r="D1138" s="132"/>
      <c r="G1138" s="133">
        <v>86.57</v>
      </c>
      <c r="H1138" s="133"/>
      <c r="I1138" s="71">
        <v>0</v>
      </c>
      <c r="K1138" s="71">
        <v>86.57</v>
      </c>
      <c r="M1138" s="133">
        <v>129.85499999999999</v>
      </c>
      <c r="N1138" s="133"/>
      <c r="P1138" s="71">
        <v>129.85499999999999</v>
      </c>
      <c r="R1138" s="132" t="s">
        <v>1267</v>
      </c>
      <c r="S1138" s="132"/>
      <c r="T1138" s="132"/>
      <c r="U1138" s="132"/>
      <c r="V1138" s="132"/>
      <c r="W1138" s="132"/>
      <c r="X1138" s="132"/>
      <c r="Y1138" s="132"/>
    </row>
    <row r="1139" spans="1:25" ht="0.75" customHeight="1" x14ac:dyDescent="0.25"/>
    <row r="1140" spans="1:25" x14ac:dyDescent="0.25">
      <c r="A1140" s="132" t="s">
        <v>1268</v>
      </c>
      <c r="B1140" s="132"/>
      <c r="C1140" s="132"/>
      <c r="D1140" s="132"/>
      <c r="G1140" s="133">
        <v>14.33</v>
      </c>
      <c r="H1140" s="133"/>
      <c r="I1140" s="71">
        <v>0</v>
      </c>
      <c r="K1140" s="71">
        <v>14.33</v>
      </c>
      <c r="M1140" s="133">
        <v>21.495000000000001</v>
      </c>
      <c r="N1140" s="133"/>
      <c r="P1140" s="71">
        <v>21.495000000000001</v>
      </c>
      <c r="R1140" s="132" t="s">
        <v>1269</v>
      </c>
      <c r="S1140" s="132"/>
      <c r="T1140" s="132"/>
      <c r="U1140" s="132"/>
      <c r="V1140" s="132"/>
      <c r="W1140" s="132"/>
      <c r="X1140" s="132"/>
      <c r="Y1140" s="132"/>
    </row>
    <row r="1141" spans="1:25" ht="0.75" customHeight="1" x14ac:dyDescent="0.25"/>
    <row r="1142" spans="1:25" x14ac:dyDescent="0.25">
      <c r="A1142" s="132" t="s">
        <v>1270</v>
      </c>
      <c r="B1142" s="132"/>
      <c r="C1142" s="132"/>
      <c r="D1142" s="132"/>
      <c r="G1142" s="133">
        <v>4081.59</v>
      </c>
      <c r="H1142" s="133"/>
      <c r="I1142" s="71">
        <v>0</v>
      </c>
      <c r="K1142" s="71">
        <v>4081.59</v>
      </c>
      <c r="M1142" s="133">
        <v>6122.3850000000002</v>
      </c>
      <c r="N1142" s="133"/>
      <c r="P1142" s="71">
        <v>6122.3850000000002</v>
      </c>
      <c r="R1142" s="132" t="s">
        <v>1271</v>
      </c>
      <c r="S1142" s="132"/>
      <c r="T1142" s="132"/>
      <c r="U1142" s="132"/>
      <c r="V1142" s="132"/>
      <c r="W1142" s="132"/>
      <c r="X1142" s="132"/>
      <c r="Y1142" s="132"/>
    </row>
    <row r="1143" spans="1:25" ht="0.75" customHeight="1" x14ac:dyDescent="0.25"/>
    <row r="1144" spans="1:25" x14ac:dyDescent="0.25">
      <c r="A1144" s="132" t="s">
        <v>1272</v>
      </c>
      <c r="B1144" s="132"/>
      <c r="C1144" s="132"/>
      <c r="D1144" s="132"/>
      <c r="G1144" s="133">
        <v>1162.48</v>
      </c>
      <c r="H1144" s="133"/>
      <c r="I1144" s="71">
        <v>0</v>
      </c>
      <c r="K1144" s="71">
        <v>1162.48</v>
      </c>
      <c r="M1144" s="133">
        <v>1743.72</v>
      </c>
      <c r="N1144" s="133"/>
      <c r="P1144" s="71">
        <v>1743.72</v>
      </c>
      <c r="R1144" s="132" t="s">
        <v>1273</v>
      </c>
      <c r="S1144" s="132"/>
      <c r="T1144" s="132"/>
      <c r="U1144" s="132"/>
      <c r="V1144" s="132"/>
      <c r="W1144" s="132"/>
      <c r="X1144" s="132"/>
      <c r="Y1144" s="132"/>
    </row>
    <row r="1145" spans="1:25" ht="0.75" customHeight="1" x14ac:dyDescent="0.25"/>
    <row r="1146" spans="1:25" x14ac:dyDescent="0.25">
      <c r="A1146" s="132" t="s">
        <v>1274</v>
      </c>
      <c r="B1146" s="132"/>
      <c r="C1146" s="132"/>
      <c r="D1146" s="132"/>
      <c r="G1146" s="133">
        <v>227.53</v>
      </c>
      <c r="H1146" s="133"/>
      <c r="I1146" s="71">
        <v>0</v>
      </c>
      <c r="K1146" s="71">
        <v>227.53</v>
      </c>
      <c r="M1146" s="133">
        <v>341.29500000000002</v>
      </c>
      <c r="N1146" s="133"/>
      <c r="P1146" s="71">
        <v>341.29500000000002</v>
      </c>
      <c r="R1146" s="132" t="s">
        <v>1275</v>
      </c>
      <c r="S1146" s="132"/>
      <c r="T1146" s="132"/>
      <c r="U1146" s="132"/>
      <c r="V1146" s="132"/>
      <c r="W1146" s="132"/>
      <c r="X1146" s="132"/>
      <c r="Y1146" s="132"/>
    </row>
    <row r="1147" spans="1:25" x14ac:dyDescent="0.25">
      <c r="A1147" s="132" t="s">
        <v>1276</v>
      </c>
      <c r="B1147" s="132"/>
      <c r="C1147" s="132"/>
      <c r="D1147" s="132"/>
      <c r="G1147" s="133">
        <v>50014.74</v>
      </c>
      <c r="H1147" s="133"/>
      <c r="I1147" s="71">
        <v>93984.639999999999</v>
      </c>
      <c r="K1147" s="71">
        <v>-43969.9</v>
      </c>
      <c r="M1147" s="133">
        <v>75022.11</v>
      </c>
      <c r="N1147" s="133"/>
      <c r="P1147" s="71">
        <v>-18962.53</v>
      </c>
      <c r="R1147" s="132" t="s">
        <v>1277</v>
      </c>
      <c r="S1147" s="132"/>
      <c r="T1147" s="132"/>
      <c r="U1147" s="132"/>
      <c r="V1147" s="132"/>
      <c r="W1147" s="132"/>
      <c r="X1147" s="132"/>
      <c r="Y1147" s="132"/>
    </row>
    <row r="1148" spans="1:25" ht="0.75" customHeight="1" x14ac:dyDescent="0.25"/>
    <row r="1149" spans="1:25" x14ac:dyDescent="0.25">
      <c r="A1149" s="132" t="s">
        <v>1278</v>
      </c>
      <c r="B1149" s="132"/>
      <c r="C1149" s="132"/>
      <c r="D1149" s="132"/>
      <c r="G1149" s="133">
        <v>296.48</v>
      </c>
      <c r="H1149" s="133"/>
      <c r="I1149" s="71">
        <v>0</v>
      </c>
      <c r="K1149" s="71">
        <v>296.48</v>
      </c>
      <c r="M1149" s="133">
        <v>444.72</v>
      </c>
      <c r="N1149" s="133"/>
      <c r="P1149" s="71">
        <v>444.72</v>
      </c>
      <c r="R1149" s="132" t="s">
        <v>1279</v>
      </c>
      <c r="S1149" s="132"/>
      <c r="T1149" s="132"/>
      <c r="U1149" s="132"/>
      <c r="V1149" s="132"/>
      <c r="W1149" s="132"/>
      <c r="X1149" s="132"/>
      <c r="Y1149" s="132"/>
    </row>
    <row r="1150" spans="1:25" ht="0.75" customHeight="1" x14ac:dyDescent="0.25"/>
    <row r="1151" spans="1:25" x14ac:dyDescent="0.25">
      <c r="A1151" s="132" t="s">
        <v>1280</v>
      </c>
      <c r="B1151" s="132"/>
      <c r="C1151" s="132"/>
      <c r="D1151" s="132"/>
      <c r="G1151" s="133">
        <v>4271.67</v>
      </c>
      <c r="H1151" s="133"/>
      <c r="I1151" s="71">
        <v>0</v>
      </c>
      <c r="K1151" s="71">
        <v>4271.67</v>
      </c>
      <c r="M1151" s="133">
        <v>6407.5050000000001</v>
      </c>
      <c r="N1151" s="133"/>
      <c r="P1151" s="71">
        <v>6407.5050000000001</v>
      </c>
      <c r="R1151" s="132" t="s">
        <v>1281</v>
      </c>
      <c r="S1151" s="132"/>
      <c r="T1151" s="132"/>
      <c r="U1151" s="132"/>
      <c r="V1151" s="132"/>
      <c r="W1151" s="132"/>
      <c r="X1151" s="132"/>
      <c r="Y1151" s="132"/>
    </row>
    <row r="1152" spans="1:25" ht="0.75" customHeight="1" x14ac:dyDescent="0.25"/>
    <row r="1153" spans="1:25" x14ac:dyDescent="0.25">
      <c r="A1153" s="132" t="s">
        <v>1282</v>
      </c>
      <c r="B1153" s="132"/>
      <c r="C1153" s="132"/>
      <c r="D1153" s="132"/>
      <c r="G1153" s="133">
        <v>126.08</v>
      </c>
      <c r="H1153" s="133"/>
      <c r="I1153" s="71">
        <v>0</v>
      </c>
      <c r="K1153" s="71">
        <v>126.08</v>
      </c>
      <c r="M1153" s="133">
        <v>189.12</v>
      </c>
      <c r="N1153" s="133"/>
      <c r="P1153" s="71">
        <v>189.12</v>
      </c>
      <c r="R1153" s="132" t="s">
        <v>1283</v>
      </c>
      <c r="S1153" s="132"/>
      <c r="T1153" s="132"/>
      <c r="U1153" s="132"/>
      <c r="V1153" s="132"/>
      <c r="W1153" s="132"/>
      <c r="X1153" s="132"/>
      <c r="Y1153" s="132"/>
    </row>
    <row r="1154" spans="1:25" ht="0.75" customHeight="1" x14ac:dyDescent="0.25"/>
    <row r="1155" spans="1:25" x14ac:dyDescent="0.25">
      <c r="A1155" s="132" t="s">
        <v>1284</v>
      </c>
      <c r="B1155" s="132"/>
      <c r="C1155" s="132"/>
      <c r="D1155" s="132"/>
      <c r="G1155" s="133">
        <v>913.55</v>
      </c>
      <c r="H1155" s="133"/>
      <c r="I1155" s="71">
        <v>0</v>
      </c>
      <c r="K1155" s="71">
        <v>913.55</v>
      </c>
      <c r="M1155" s="133">
        <v>1370.325</v>
      </c>
      <c r="N1155" s="133"/>
      <c r="P1155" s="71">
        <v>1370.325</v>
      </c>
      <c r="R1155" s="132" t="s">
        <v>1285</v>
      </c>
      <c r="S1155" s="132"/>
      <c r="T1155" s="132"/>
      <c r="U1155" s="132"/>
      <c r="V1155" s="132"/>
      <c r="W1155" s="132"/>
      <c r="X1155" s="132"/>
      <c r="Y1155" s="132"/>
    </row>
    <row r="1156" spans="1:25" ht="0.75" customHeight="1" x14ac:dyDescent="0.25"/>
    <row r="1157" spans="1:25" x14ac:dyDescent="0.25">
      <c r="A1157" s="132" t="s">
        <v>1286</v>
      </c>
      <c r="B1157" s="132"/>
      <c r="C1157" s="132"/>
      <c r="D1157" s="132"/>
      <c r="G1157" s="133">
        <v>5615.26</v>
      </c>
      <c r="H1157" s="133"/>
      <c r="I1157" s="71">
        <v>0</v>
      </c>
      <c r="K1157" s="71">
        <v>5615.26</v>
      </c>
      <c r="M1157" s="133">
        <v>8422.89</v>
      </c>
      <c r="N1157" s="133"/>
      <c r="P1157" s="71">
        <v>8422.89</v>
      </c>
      <c r="R1157" s="132" t="s">
        <v>1287</v>
      </c>
      <c r="S1157" s="132"/>
      <c r="T1157" s="132"/>
      <c r="U1157" s="132"/>
      <c r="V1157" s="132"/>
      <c r="W1157" s="132"/>
      <c r="X1157" s="132"/>
      <c r="Y1157" s="132"/>
    </row>
    <row r="1158" spans="1:25" ht="0.75" customHeight="1" x14ac:dyDescent="0.25"/>
    <row r="1159" spans="1:25" x14ac:dyDescent="0.25">
      <c r="A1159" s="132" t="s">
        <v>1288</v>
      </c>
      <c r="B1159" s="132"/>
      <c r="C1159" s="132"/>
      <c r="D1159" s="132"/>
      <c r="G1159" s="133">
        <v>61.19</v>
      </c>
      <c r="H1159" s="133"/>
      <c r="I1159" s="71">
        <v>0</v>
      </c>
      <c r="K1159" s="71">
        <v>61.19</v>
      </c>
      <c r="M1159" s="133">
        <v>91.784999999999997</v>
      </c>
      <c r="N1159" s="133"/>
      <c r="P1159" s="71">
        <v>91.784999999999997</v>
      </c>
      <c r="R1159" s="132" t="s">
        <v>1289</v>
      </c>
      <c r="S1159" s="132"/>
      <c r="T1159" s="132"/>
      <c r="U1159" s="132"/>
      <c r="V1159" s="132"/>
      <c r="W1159" s="132"/>
      <c r="X1159" s="132"/>
      <c r="Y1159" s="132"/>
    </row>
    <row r="1160" spans="1:25" ht="0.75" customHeight="1" x14ac:dyDescent="0.25"/>
    <row r="1161" spans="1:25" x14ac:dyDescent="0.25">
      <c r="A1161" s="132" t="s">
        <v>1290</v>
      </c>
      <c r="B1161" s="132"/>
      <c r="C1161" s="132"/>
      <c r="D1161" s="132"/>
      <c r="G1161" s="133">
        <v>1004.32</v>
      </c>
      <c r="H1161" s="133"/>
      <c r="I1161" s="71">
        <v>0</v>
      </c>
      <c r="K1161" s="71">
        <v>1004.32</v>
      </c>
      <c r="M1161" s="133">
        <v>1506.48</v>
      </c>
      <c r="N1161" s="133"/>
      <c r="P1161" s="71">
        <v>1506.48</v>
      </c>
      <c r="R1161" s="132" t="s">
        <v>1291</v>
      </c>
      <c r="S1161" s="132"/>
      <c r="T1161" s="132"/>
      <c r="U1161" s="132"/>
      <c r="V1161" s="132"/>
      <c r="W1161" s="132"/>
      <c r="X1161" s="132"/>
      <c r="Y1161" s="132"/>
    </row>
    <row r="1162" spans="1:25" ht="0.75" customHeight="1" x14ac:dyDescent="0.25"/>
    <row r="1163" spans="1:25" x14ac:dyDescent="0.25">
      <c r="A1163" s="132" t="s">
        <v>1292</v>
      </c>
      <c r="B1163" s="132"/>
      <c r="C1163" s="132"/>
      <c r="D1163" s="132"/>
      <c r="G1163" s="133">
        <v>177.27</v>
      </c>
      <c r="H1163" s="133"/>
      <c r="I1163" s="71">
        <v>0</v>
      </c>
      <c r="K1163" s="71">
        <v>177.27</v>
      </c>
      <c r="M1163" s="133">
        <v>265.90499999999997</v>
      </c>
      <c r="N1163" s="133"/>
      <c r="P1163" s="71">
        <v>265.90499999999997</v>
      </c>
      <c r="R1163" s="132" t="s">
        <v>1293</v>
      </c>
      <c r="S1163" s="132"/>
      <c r="T1163" s="132"/>
      <c r="U1163" s="132"/>
      <c r="V1163" s="132"/>
      <c r="W1163" s="132"/>
      <c r="X1163" s="132"/>
      <c r="Y1163" s="132"/>
    </row>
    <row r="1164" spans="1:25" ht="0.75" customHeight="1" x14ac:dyDescent="0.25"/>
    <row r="1165" spans="1:25" x14ac:dyDescent="0.25">
      <c r="A1165" s="132" t="s">
        <v>1294</v>
      </c>
      <c r="B1165" s="132"/>
      <c r="C1165" s="132"/>
      <c r="D1165" s="132"/>
      <c r="G1165" s="133">
        <v>265.25</v>
      </c>
      <c r="H1165" s="133"/>
      <c r="I1165" s="71">
        <v>0</v>
      </c>
      <c r="K1165" s="71">
        <v>265.25</v>
      </c>
      <c r="M1165" s="133">
        <v>397.875</v>
      </c>
      <c r="N1165" s="133"/>
      <c r="P1165" s="71">
        <v>397.875</v>
      </c>
      <c r="R1165" s="132" t="s">
        <v>1295</v>
      </c>
      <c r="S1165" s="132"/>
      <c r="T1165" s="132"/>
      <c r="U1165" s="132"/>
      <c r="V1165" s="132"/>
      <c r="W1165" s="132"/>
      <c r="X1165" s="132"/>
      <c r="Y1165" s="132"/>
    </row>
    <row r="1166" spans="1:25" ht="0.75" customHeight="1" x14ac:dyDescent="0.25"/>
    <row r="1167" spans="1:25" x14ac:dyDescent="0.25">
      <c r="A1167" s="132" t="s">
        <v>1296</v>
      </c>
      <c r="B1167" s="132"/>
      <c r="C1167" s="132"/>
      <c r="D1167" s="132"/>
      <c r="G1167" s="133">
        <v>1201.58</v>
      </c>
      <c r="H1167" s="133"/>
      <c r="I1167" s="71">
        <v>0</v>
      </c>
      <c r="K1167" s="71">
        <v>1201.58</v>
      </c>
      <c r="M1167" s="133">
        <v>1802.37</v>
      </c>
      <c r="N1167" s="133"/>
      <c r="P1167" s="71">
        <v>1802.37</v>
      </c>
      <c r="R1167" s="132" t="s">
        <v>1297</v>
      </c>
      <c r="S1167" s="132"/>
      <c r="T1167" s="132"/>
      <c r="U1167" s="132"/>
      <c r="V1167" s="132"/>
      <c r="W1167" s="132"/>
      <c r="X1167" s="132"/>
      <c r="Y1167" s="132"/>
    </row>
    <row r="1168" spans="1:25" ht="0.75" customHeight="1" x14ac:dyDescent="0.25"/>
    <row r="1169" spans="1:25" x14ac:dyDescent="0.25">
      <c r="A1169" s="132" t="s">
        <v>1298</v>
      </c>
      <c r="B1169" s="132"/>
      <c r="C1169" s="132"/>
      <c r="D1169" s="132"/>
      <c r="G1169" s="133">
        <v>1283.54</v>
      </c>
      <c r="H1169" s="133"/>
      <c r="I1169" s="71">
        <v>0</v>
      </c>
      <c r="K1169" s="71">
        <v>1283.54</v>
      </c>
      <c r="M1169" s="133">
        <v>1925.31</v>
      </c>
      <c r="N1169" s="133"/>
      <c r="P1169" s="71">
        <v>1925.31</v>
      </c>
      <c r="R1169" s="132" t="s">
        <v>1299</v>
      </c>
      <c r="S1169" s="132"/>
      <c r="T1169" s="132"/>
      <c r="U1169" s="132"/>
      <c r="V1169" s="132"/>
      <c r="W1169" s="132"/>
      <c r="X1169" s="132"/>
      <c r="Y1169" s="132"/>
    </row>
    <row r="1170" spans="1:25" ht="0.75" customHeight="1" x14ac:dyDescent="0.25"/>
    <row r="1171" spans="1:25" x14ac:dyDescent="0.25">
      <c r="A1171" s="132" t="s">
        <v>1300</v>
      </c>
      <c r="B1171" s="132"/>
      <c r="C1171" s="132"/>
      <c r="D1171" s="132"/>
      <c r="G1171" s="133">
        <v>12.08</v>
      </c>
      <c r="H1171" s="133"/>
      <c r="I1171" s="71">
        <v>0</v>
      </c>
      <c r="K1171" s="71">
        <v>12.08</v>
      </c>
      <c r="M1171" s="133">
        <v>18.12</v>
      </c>
      <c r="N1171" s="133"/>
      <c r="P1171" s="71">
        <v>18.12</v>
      </c>
      <c r="R1171" s="132" t="s">
        <v>1301</v>
      </c>
      <c r="S1171" s="132"/>
      <c r="T1171" s="132"/>
      <c r="U1171" s="132"/>
      <c r="V1171" s="132"/>
      <c r="W1171" s="132"/>
      <c r="X1171" s="132"/>
      <c r="Y1171" s="132"/>
    </row>
    <row r="1172" spans="1:25" ht="0.75" customHeight="1" x14ac:dyDescent="0.25"/>
    <row r="1173" spans="1:25" x14ac:dyDescent="0.25">
      <c r="A1173" s="132" t="s">
        <v>1302</v>
      </c>
      <c r="B1173" s="132"/>
      <c r="C1173" s="132"/>
      <c r="D1173" s="132"/>
      <c r="G1173" s="133">
        <v>35.54</v>
      </c>
      <c r="H1173" s="133"/>
      <c r="I1173" s="71">
        <v>0</v>
      </c>
      <c r="K1173" s="71">
        <v>35.54</v>
      </c>
      <c r="M1173" s="133">
        <v>53.31</v>
      </c>
      <c r="N1173" s="133"/>
      <c r="P1173" s="71">
        <v>53.31</v>
      </c>
      <c r="R1173" s="132" t="s">
        <v>1303</v>
      </c>
      <c r="S1173" s="132"/>
      <c r="T1173" s="132"/>
      <c r="U1173" s="132"/>
      <c r="V1173" s="132"/>
      <c r="W1173" s="132"/>
      <c r="X1173" s="132"/>
      <c r="Y1173" s="132"/>
    </row>
    <row r="1174" spans="1:25" ht="0.75" customHeight="1" x14ac:dyDescent="0.25"/>
    <row r="1175" spans="1:25" x14ac:dyDescent="0.25">
      <c r="A1175" s="132" t="s">
        <v>1304</v>
      </c>
      <c r="B1175" s="132"/>
      <c r="C1175" s="132"/>
      <c r="D1175" s="132"/>
      <c r="G1175" s="133">
        <v>1396.89</v>
      </c>
      <c r="H1175" s="133"/>
      <c r="I1175" s="71">
        <v>0</v>
      </c>
      <c r="K1175" s="71">
        <v>1396.89</v>
      </c>
      <c r="M1175" s="133">
        <v>2095.335</v>
      </c>
      <c r="N1175" s="133"/>
      <c r="P1175" s="71">
        <v>2095.335</v>
      </c>
      <c r="R1175" s="132" t="s">
        <v>1305</v>
      </c>
      <c r="S1175" s="132"/>
      <c r="T1175" s="132"/>
      <c r="U1175" s="132"/>
      <c r="V1175" s="132"/>
      <c r="W1175" s="132"/>
      <c r="X1175" s="132"/>
      <c r="Y1175" s="132"/>
    </row>
    <row r="1176" spans="1:25" ht="0.75" customHeight="1" x14ac:dyDescent="0.25"/>
    <row r="1177" spans="1:25" x14ac:dyDescent="0.25">
      <c r="A1177" s="132" t="s">
        <v>1306</v>
      </c>
      <c r="B1177" s="132"/>
      <c r="C1177" s="132"/>
      <c r="D1177" s="132"/>
      <c r="G1177" s="133">
        <v>1423.19</v>
      </c>
      <c r="H1177" s="133"/>
      <c r="I1177" s="71">
        <v>0</v>
      </c>
      <c r="K1177" s="71">
        <v>1423.19</v>
      </c>
      <c r="M1177" s="133">
        <v>2134.7849999999999</v>
      </c>
      <c r="N1177" s="133"/>
      <c r="P1177" s="71">
        <v>2134.7849999999999</v>
      </c>
      <c r="R1177" s="132" t="s">
        <v>1307</v>
      </c>
      <c r="S1177" s="132"/>
      <c r="T1177" s="132"/>
      <c r="U1177" s="132"/>
      <c r="V1177" s="132"/>
      <c r="W1177" s="132"/>
      <c r="X1177" s="132"/>
      <c r="Y1177" s="132"/>
    </row>
    <row r="1178" spans="1:25" ht="0.75" customHeight="1" x14ac:dyDescent="0.25"/>
    <row r="1179" spans="1:25" x14ac:dyDescent="0.25">
      <c r="A1179" s="132" t="s">
        <v>1308</v>
      </c>
      <c r="B1179" s="132"/>
      <c r="C1179" s="132"/>
      <c r="D1179" s="132"/>
      <c r="G1179" s="133">
        <v>609.57000000000005</v>
      </c>
      <c r="H1179" s="133"/>
      <c r="I1179" s="71">
        <v>0</v>
      </c>
      <c r="K1179" s="71">
        <v>609.57000000000005</v>
      </c>
      <c r="M1179" s="133">
        <v>914.35500000000002</v>
      </c>
      <c r="N1179" s="133"/>
      <c r="P1179" s="71">
        <v>914.35500000000002</v>
      </c>
      <c r="R1179" s="132" t="s">
        <v>1309</v>
      </c>
      <c r="S1179" s="132"/>
      <c r="T1179" s="132"/>
      <c r="U1179" s="132"/>
      <c r="V1179" s="132"/>
      <c r="W1179" s="132"/>
      <c r="X1179" s="132"/>
      <c r="Y1179" s="132"/>
    </row>
    <row r="1180" spans="1:25" ht="0.75" customHeight="1" x14ac:dyDescent="0.25"/>
    <row r="1181" spans="1:25" x14ac:dyDescent="0.25">
      <c r="A1181" s="132" t="s">
        <v>1310</v>
      </c>
      <c r="B1181" s="132"/>
      <c r="C1181" s="132"/>
      <c r="D1181" s="132"/>
      <c r="G1181" s="133">
        <v>101.42</v>
      </c>
      <c r="H1181" s="133"/>
      <c r="I1181" s="71">
        <v>0</v>
      </c>
      <c r="K1181" s="71">
        <v>101.42</v>
      </c>
      <c r="M1181" s="133">
        <v>152.13</v>
      </c>
      <c r="N1181" s="133"/>
      <c r="P1181" s="71">
        <v>152.13</v>
      </c>
      <c r="R1181" s="132" t="s">
        <v>1311</v>
      </c>
      <c r="S1181" s="132"/>
      <c r="T1181" s="132"/>
      <c r="U1181" s="132"/>
      <c r="V1181" s="132"/>
      <c r="W1181" s="132"/>
      <c r="X1181" s="132"/>
      <c r="Y1181" s="132"/>
    </row>
    <row r="1182" spans="1:25" ht="0.75" customHeight="1" x14ac:dyDescent="0.25"/>
    <row r="1183" spans="1:25" x14ac:dyDescent="0.25">
      <c r="A1183" s="132" t="s">
        <v>1312</v>
      </c>
      <c r="B1183" s="132"/>
      <c r="C1183" s="132"/>
      <c r="D1183" s="132"/>
      <c r="G1183" s="133">
        <v>91.78</v>
      </c>
      <c r="H1183" s="133"/>
      <c r="I1183" s="71">
        <v>0</v>
      </c>
      <c r="K1183" s="71">
        <v>91.78</v>
      </c>
      <c r="M1183" s="133">
        <v>137.66999999999999</v>
      </c>
      <c r="N1183" s="133"/>
      <c r="P1183" s="71">
        <v>137.66999999999999</v>
      </c>
      <c r="R1183" s="132" t="s">
        <v>1313</v>
      </c>
      <c r="S1183" s="132"/>
      <c r="T1183" s="132"/>
      <c r="U1183" s="132"/>
      <c r="V1183" s="132"/>
      <c r="W1183" s="132"/>
      <c r="X1183" s="132"/>
      <c r="Y1183" s="132"/>
    </row>
    <row r="1184" spans="1:25" ht="0.75" customHeight="1" x14ac:dyDescent="0.25"/>
    <row r="1185" spans="1:25" x14ac:dyDescent="0.25">
      <c r="A1185" s="132" t="s">
        <v>1314</v>
      </c>
      <c r="B1185" s="132"/>
      <c r="C1185" s="132"/>
      <c r="D1185" s="132"/>
      <c r="G1185" s="133">
        <v>429.96</v>
      </c>
      <c r="H1185" s="133"/>
      <c r="I1185" s="71">
        <v>0</v>
      </c>
      <c r="K1185" s="71">
        <v>429.96</v>
      </c>
      <c r="M1185" s="133">
        <v>644.94000000000005</v>
      </c>
      <c r="N1185" s="133"/>
      <c r="P1185" s="71">
        <v>644.94000000000005</v>
      </c>
      <c r="R1185" s="132" t="s">
        <v>1315</v>
      </c>
      <c r="S1185" s="132"/>
      <c r="T1185" s="132"/>
      <c r="U1185" s="132"/>
      <c r="V1185" s="132"/>
      <c r="W1185" s="132"/>
      <c r="X1185" s="132"/>
      <c r="Y1185" s="132"/>
    </row>
    <row r="1186" spans="1:25" ht="0.75" customHeight="1" x14ac:dyDescent="0.25"/>
    <row r="1187" spans="1:25" x14ac:dyDescent="0.25">
      <c r="A1187" s="132" t="s">
        <v>1316</v>
      </c>
      <c r="B1187" s="132"/>
      <c r="C1187" s="132"/>
      <c r="D1187" s="132"/>
      <c r="G1187" s="133">
        <v>84.58</v>
      </c>
      <c r="H1187" s="133"/>
      <c r="I1187" s="71">
        <v>0</v>
      </c>
      <c r="K1187" s="71">
        <v>84.58</v>
      </c>
      <c r="M1187" s="133">
        <v>126.87</v>
      </c>
      <c r="N1187" s="133"/>
      <c r="P1187" s="71">
        <v>126.87</v>
      </c>
      <c r="R1187" s="132" t="s">
        <v>1317</v>
      </c>
      <c r="S1187" s="132"/>
      <c r="T1187" s="132"/>
      <c r="U1187" s="132"/>
      <c r="V1187" s="132"/>
      <c r="W1187" s="132"/>
      <c r="X1187" s="132"/>
      <c r="Y1187" s="132"/>
    </row>
    <row r="1188" spans="1:25" ht="0.75" customHeight="1" x14ac:dyDescent="0.25"/>
    <row r="1189" spans="1:25" x14ac:dyDescent="0.25">
      <c r="A1189" s="132" t="s">
        <v>1318</v>
      </c>
      <c r="B1189" s="132"/>
      <c r="C1189" s="132"/>
      <c r="D1189" s="132"/>
      <c r="G1189" s="133">
        <v>285.08999999999997</v>
      </c>
      <c r="H1189" s="133"/>
      <c r="I1189" s="71">
        <v>0</v>
      </c>
      <c r="K1189" s="71">
        <v>285.08999999999997</v>
      </c>
      <c r="M1189" s="133">
        <v>427.63499999999999</v>
      </c>
      <c r="N1189" s="133"/>
      <c r="P1189" s="71">
        <v>427.63499999999999</v>
      </c>
      <c r="R1189" s="132" t="s">
        <v>1319</v>
      </c>
      <c r="S1189" s="132"/>
      <c r="T1189" s="132"/>
      <c r="U1189" s="132"/>
      <c r="V1189" s="132"/>
      <c r="W1189" s="132"/>
      <c r="X1189" s="132"/>
      <c r="Y1189" s="132"/>
    </row>
    <row r="1190" spans="1:25" ht="0.75" customHeight="1" x14ac:dyDescent="0.25"/>
    <row r="1191" spans="1:25" x14ac:dyDescent="0.25">
      <c r="A1191" s="132" t="s">
        <v>1320</v>
      </c>
      <c r="B1191" s="132"/>
      <c r="C1191" s="132"/>
      <c r="D1191" s="132"/>
      <c r="G1191" s="133">
        <v>213.67</v>
      </c>
      <c r="H1191" s="133"/>
      <c r="I1191" s="71">
        <v>0</v>
      </c>
      <c r="K1191" s="71">
        <v>213.67</v>
      </c>
      <c r="M1191" s="133">
        <v>320.505</v>
      </c>
      <c r="N1191" s="133"/>
      <c r="P1191" s="71">
        <v>320.505</v>
      </c>
      <c r="R1191" s="132" t="s">
        <v>1321</v>
      </c>
      <c r="S1191" s="132"/>
      <c r="T1191" s="132"/>
      <c r="U1191" s="132"/>
      <c r="V1191" s="132"/>
      <c r="W1191" s="132"/>
      <c r="X1191" s="132"/>
      <c r="Y1191" s="132"/>
    </row>
    <row r="1192" spans="1:25" ht="0.75" customHeight="1" x14ac:dyDescent="0.25"/>
    <row r="1193" spans="1:25" x14ac:dyDescent="0.25">
      <c r="A1193" s="132" t="s">
        <v>1322</v>
      </c>
      <c r="B1193" s="132"/>
      <c r="C1193" s="132"/>
      <c r="D1193" s="132"/>
      <c r="G1193" s="133">
        <v>321.23</v>
      </c>
      <c r="H1193" s="133"/>
      <c r="I1193" s="71">
        <v>0</v>
      </c>
      <c r="K1193" s="71">
        <v>321.23</v>
      </c>
      <c r="M1193" s="133">
        <v>481.84500000000003</v>
      </c>
      <c r="N1193" s="133"/>
      <c r="P1193" s="71">
        <v>481.84500000000003</v>
      </c>
      <c r="R1193" s="132" t="s">
        <v>1323</v>
      </c>
      <c r="S1193" s="132"/>
      <c r="T1193" s="132"/>
      <c r="U1193" s="132"/>
      <c r="V1193" s="132"/>
      <c r="W1193" s="132"/>
      <c r="X1193" s="132"/>
      <c r="Y1193" s="132"/>
    </row>
    <row r="1194" spans="1:25" ht="0.75" customHeight="1" x14ac:dyDescent="0.25"/>
    <row r="1195" spans="1:25" x14ac:dyDescent="0.25">
      <c r="A1195" s="132" t="s">
        <v>1324</v>
      </c>
      <c r="B1195" s="132"/>
      <c r="C1195" s="132"/>
      <c r="D1195" s="132"/>
      <c r="G1195" s="133">
        <v>45.89</v>
      </c>
      <c r="H1195" s="133"/>
      <c r="I1195" s="71">
        <v>0</v>
      </c>
      <c r="K1195" s="71">
        <v>45.89</v>
      </c>
      <c r="M1195" s="133">
        <v>68.834999999999994</v>
      </c>
      <c r="N1195" s="133"/>
      <c r="P1195" s="71">
        <v>68.834999999999994</v>
      </c>
      <c r="R1195" s="132" t="s">
        <v>1325</v>
      </c>
      <c r="S1195" s="132"/>
      <c r="T1195" s="132"/>
      <c r="U1195" s="132"/>
      <c r="V1195" s="132"/>
      <c r="W1195" s="132"/>
      <c r="X1195" s="132"/>
      <c r="Y1195" s="132"/>
    </row>
    <row r="1196" spans="1:25" ht="0.75" customHeight="1" x14ac:dyDescent="0.25"/>
    <row r="1197" spans="1:25" x14ac:dyDescent="0.25">
      <c r="A1197" s="132" t="s">
        <v>1326</v>
      </c>
      <c r="B1197" s="132"/>
      <c r="C1197" s="132"/>
      <c r="D1197" s="132"/>
      <c r="G1197" s="133">
        <v>58057.88</v>
      </c>
      <c r="H1197" s="133"/>
      <c r="I1197" s="71">
        <v>144180.35999999999</v>
      </c>
      <c r="K1197" s="71">
        <v>-86122.48</v>
      </c>
      <c r="M1197" s="133">
        <v>87086.82</v>
      </c>
      <c r="N1197" s="133"/>
      <c r="P1197" s="71">
        <v>-57093.54</v>
      </c>
      <c r="R1197" s="132" t="s">
        <v>1327</v>
      </c>
      <c r="S1197" s="132"/>
      <c r="T1197" s="132"/>
      <c r="U1197" s="132"/>
      <c r="V1197" s="132"/>
      <c r="W1197" s="132"/>
      <c r="X1197" s="132"/>
      <c r="Y1197" s="132"/>
    </row>
    <row r="1198" spans="1:25" ht="0.75" customHeight="1" x14ac:dyDescent="0.25"/>
    <row r="1199" spans="1:25" x14ac:dyDescent="0.25">
      <c r="A1199" s="132" t="s">
        <v>1328</v>
      </c>
      <c r="B1199" s="132"/>
      <c r="C1199" s="132"/>
      <c r="D1199" s="132"/>
      <c r="G1199" s="133">
        <v>46965.05</v>
      </c>
      <c r="H1199" s="133"/>
      <c r="I1199" s="71">
        <v>69366.11</v>
      </c>
      <c r="K1199" s="71">
        <v>-22401.06</v>
      </c>
      <c r="M1199" s="133">
        <v>70447.574999999997</v>
      </c>
      <c r="N1199" s="133"/>
      <c r="P1199" s="71">
        <v>1081.4649999999999</v>
      </c>
      <c r="R1199" s="132" t="s">
        <v>1329</v>
      </c>
      <c r="S1199" s="132"/>
      <c r="T1199" s="132"/>
      <c r="U1199" s="132"/>
      <c r="V1199" s="132"/>
      <c r="W1199" s="132"/>
      <c r="X1199" s="132"/>
      <c r="Y1199" s="132"/>
    </row>
    <row r="1200" spans="1:25" ht="0.75" customHeight="1" x14ac:dyDescent="0.25"/>
    <row r="1201" spans="1:25" x14ac:dyDescent="0.25">
      <c r="A1201" s="132" t="s">
        <v>1330</v>
      </c>
      <c r="B1201" s="132"/>
      <c r="C1201" s="132"/>
      <c r="D1201" s="132"/>
      <c r="G1201" s="133">
        <v>741.07</v>
      </c>
      <c r="H1201" s="133"/>
      <c r="I1201" s="71">
        <v>0</v>
      </c>
      <c r="K1201" s="71">
        <v>741.07</v>
      </c>
      <c r="M1201" s="133">
        <v>1111.605</v>
      </c>
      <c r="N1201" s="133"/>
      <c r="P1201" s="71">
        <v>1111.605</v>
      </c>
      <c r="R1201" s="132" t="s">
        <v>1331</v>
      </c>
      <c r="S1201" s="132"/>
      <c r="T1201" s="132"/>
      <c r="U1201" s="132"/>
      <c r="V1201" s="132"/>
      <c r="W1201" s="132"/>
      <c r="X1201" s="132"/>
      <c r="Y1201" s="132"/>
    </row>
    <row r="1202" spans="1:25" ht="0.75" customHeight="1" x14ac:dyDescent="0.25"/>
    <row r="1203" spans="1:25" x14ac:dyDescent="0.25">
      <c r="A1203" s="132" t="s">
        <v>1332</v>
      </c>
      <c r="B1203" s="132"/>
      <c r="C1203" s="132"/>
      <c r="D1203" s="132"/>
      <c r="G1203" s="133">
        <v>15784.26</v>
      </c>
      <c r="H1203" s="133"/>
      <c r="I1203" s="71">
        <v>32661.200000000001</v>
      </c>
      <c r="K1203" s="71">
        <v>-16876.939999999999</v>
      </c>
      <c r="M1203" s="133">
        <v>23676.39</v>
      </c>
      <c r="N1203" s="133"/>
      <c r="P1203" s="71">
        <v>-8984.81</v>
      </c>
      <c r="R1203" s="132" t="s">
        <v>1333</v>
      </c>
      <c r="S1203" s="132"/>
      <c r="T1203" s="132"/>
      <c r="U1203" s="132"/>
      <c r="V1203" s="132"/>
      <c r="W1203" s="132"/>
      <c r="X1203" s="132"/>
      <c r="Y1203" s="132"/>
    </row>
    <row r="1204" spans="1:25" ht="0.75" customHeight="1" x14ac:dyDescent="0.25"/>
    <row r="1205" spans="1:25" x14ac:dyDescent="0.25">
      <c r="A1205" s="132" t="s">
        <v>1334</v>
      </c>
      <c r="B1205" s="132"/>
      <c r="C1205" s="132"/>
      <c r="D1205" s="132"/>
      <c r="G1205" s="133">
        <v>4416.29</v>
      </c>
      <c r="H1205" s="133"/>
      <c r="I1205" s="71">
        <v>7202.93</v>
      </c>
      <c r="K1205" s="71">
        <v>-2786.64</v>
      </c>
      <c r="M1205" s="133">
        <v>6624.4350000000004</v>
      </c>
      <c r="N1205" s="133"/>
      <c r="P1205" s="71">
        <v>-578.495</v>
      </c>
      <c r="R1205" s="132" t="s">
        <v>1335</v>
      </c>
      <c r="S1205" s="132"/>
      <c r="T1205" s="132"/>
      <c r="U1205" s="132"/>
      <c r="V1205" s="132"/>
      <c r="W1205" s="132"/>
      <c r="X1205" s="132"/>
      <c r="Y1205" s="132"/>
    </row>
    <row r="1206" spans="1:25" ht="0.75" customHeight="1" x14ac:dyDescent="0.25"/>
    <row r="1207" spans="1:25" x14ac:dyDescent="0.25">
      <c r="A1207" s="132" t="s">
        <v>1336</v>
      </c>
      <c r="B1207" s="132"/>
      <c r="C1207" s="132"/>
      <c r="D1207" s="132"/>
      <c r="G1207" s="133">
        <v>10037.290000000001</v>
      </c>
      <c r="H1207" s="133"/>
      <c r="I1207" s="71">
        <v>13330.6</v>
      </c>
      <c r="K1207" s="71">
        <v>-3293.31</v>
      </c>
      <c r="M1207" s="133">
        <v>15055.934999999999</v>
      </c>
      <c r="N1207" s="133"/>
      <c r="P1207" s="71">
        <v>1725.335</v>
      </c>
      <c r="R1207" s="132" t="s">
        <v>1337</v>
      </c>
      <c r="S1207" s="132"/>
      <c r="T1207" s="132"/>
      <c r="U1207" s="132"/>
      <c r="V1207" s="132"/>
      <c r="W1207" s="132"/>
      <c r="X1207" s="132"/>
      <c r="Y1207" s="132"/>
    </row>
    <row r="1208" spans="1:25" ht="0.75" customHeight="1" x14ac:dyDescent="0.25"/>
    <row r="1209" spans="1:25" x14ac:dyDescent="0.25">
      <c r="A1209" s="132" t="s">
        <v>1338</v>
      </c>
      <c r="B1209" s="132"/>
      <c r="C1209" s="132"/>
      <c r="D1209" s="132"/>
      <c r="G1209" s="133">
        <v>0</v>
      </c>
      <c r="H1209" s="133"/>
      <c r="I1209" s="71">
        <v>4202.93</v>
      </c>
      <c r="K1209" s="71">
        <v>-4202.93</v>
      </c>
      <c r="M1209" s="133">
        <v>0</v>
      </c>
      <c r="N1209" s="133"/>
      <c r="P1209" s="71">
        <v>-4202.93</v>
      </c>
      <c r="R1209" s="132" t="s">
        <v>1339</v>
      </c>
      <c r="S1209" s="132"/>
      <c r="T1209" s="132"/>
      <c r="U1209" s="132"/>
      <c r="V1209" s="132"/>
      <c r="W1209" s="132"/>
      <c r="X1209" s="132"/>
      <c r="Y1209" s="132"/>
    </row>
    <row r="1210" spans="1:25" ht="0.75" customHeight="1" x14ac:dyDescent="0.25"/>
    <row r="1211" spans="1:25" x14ac:dyDescent="0.25">
      <c r="A1211" s="132" t="s">
        <v>1340</v>
      </c>
      <c r="B1211" s="132"/>
      <c r="C1211" s="132"/>
      <c r="D1211" s="132"/>
      <c r="G1211" s="133">
        <v>0</v>
      </c>
      <c r="H1211" s="133"/>
      <c r="I1211" s="71">
        <v>2443.54</v>
      </c>
      <c r="K1211" s="71">
        <v>-2443.54</v>
      </c>
      <c r="M1211" s="133">
        <v>0</v>
      </c>
      <c r="N1211" s="133"/>
      <c r="P1211" s="71">
        <v>-2443.54</v>
      </c>
      <c r="R1211" s="132" t="s">
        <v>1341</v>
      </c>
      <c r="S1211" s="132"/>
      <c r="T1211" s="132"/>
      <c r="U1211" s="132"/>
      <c r="V1211" s="132"/>
      <c r="W1211" s="132"/>
      <c r="X1211" s="132"/>
      <c r="Y1211" s="132"/>
    </row>
    <row r="1212" spans="1:25" ht="0.75" customHeight="1" x14ac:dyDescent="0.25"/>
    <row r="1213" spans="1:25" x14ac:dyDescent="0.25">
      <c r="A1213" s="132" t="s">
        <v>1342</v>
      </c>
      <c r="B1213" s="132"/>
      <c r="C1213" s="132"/>
      <c r="D1213" s="132"/>
      <c r="G1213" s="133">
        <v>2041.95</v>
      </c>
      <c r="H1213" s="133"/>
      <c r="I1213" s="71">
        <v>0</v>
      </c>
      <c r="K1213" s="71">
        <v>2041.95</v>
      </c>
      <c r="M1213" s="133">
        <v>3062.9250000000002</v>
      </c>
      <c r="N1213" s="133"/>
      <c r="P1213" s="71">
        <v>3062.9250000000002</v>
      </c>
      <c r="R1213" s="132" t="s">
        <v>1343</v>
      </c>
      <c r="S1213" s="132"/>
      <c r="T1213" s="132"/>
      <c r="U1213" s="132"/>
      <c r="V1213" s="132"/>
      <c r="W1213" s="132"/>
      <c r="X1213" s="132"/>
      <c r="Y1213" s="132"/>
    </row>
    <row r="1214" spans="1:25" ht="0.75" customHeight="1" x14ac:dyDescent="0.25"/>
    <row r="1215" spans="1:25" x14ac:dyDescent="0.25">
      <c r="A1215" s="132" t="s">
        <v>1344</v>
      </c>
      <c r="B1215" s="132"/>
      <c r="C1215" s="132"/>
      <c r="D1215" s="132"/>
      <c r="G1215" s="133">
        <v>1163.75</v>
      </c>
      <c r="H1215" s="133"/>
      <c r="I1215" s="71">
        <v>5443.54</v>
      </c>
      <c r="K1215" s="71">
        <v>-4279.79</v>
      </c>
      <c r="M1215" s="133">
        <v>1745.625</v>
      </c>
      <c r="N1215" s="133"/>
      <c r="P1215" s="71">
        <v>-3697.915</v>
      </c>
      <c r="R1215" s="132" t="s">
        <v>1345</v>
      </c>
      <c r="S1215" s="132"/>
      <c r="T1215" s="132"/>
      <c r="U1215" s="132"/>
      <c r="V1215" s="132"/>
      <c r="W1215" s="132"/>
      <c r="X1215" s="132"/>
      <c r="Y1215" s="132"/>
    </row>
    <row r="1216" spans="1:25" ht="0.75" customHeight="1" x14ac:dyDescent="0.25"/>
    <row r="1217" spans="1:25" x14ac:dyDescent="0.25">
      <c r="A1217" s="132" t="s">
        <v>1346</v>
      </c>
      <c r="B1217" s="132"/>
      <c r="C1217" s="132"/>
      <c r="D1217" s="132"/>
      <c r="G1217" s="133">
        <v>1614.48</v>
      </c>
      <c r="H1217" s="133"/>
      <c r="I1217" s="71">
        <v>2443.54</v>
      </c>
      <c r="K1217" s="71">
        <v>-829.06</v>
      </c>
      <c r="M1217" s="133">
        <v>2421.7199999999998</v>
      </c>
      <c r="N1217" s="133"/>
      <c r="P1217" s="71">
        <v>-21.82</v>
      </c>
      <c r="R1217" s="132" t="s">
        <v>1347</v>
      </c>
      <c r="S1217" s="132"/>
      <c r="T1217" s="132"/>
      <c r="U1217" s="132"/>
      <c r="V1217" s="132"/>
      <c r="W1217" s="132"/>
      <c r="X1217" s="132"/>
      <c r="Y1217" s="132"/>
    </row>
    <row r="1218" spans="1:25" ht="0.75" customHeight="1" x14ac:dyDescent="0.25"/>
    <row r="1219" spans="1:25" x14ac:dyDescent="0.25">
      <c r="A1219" s="132" t="s">
        <v>1348</v>
      </c>
      <c r="B1219" s="132"/>
      <c r="C1219" s="132"/>
      <c r="D1219" s="132"/>
      <c r="G1219" s="133">
        <v>312.11</v>
      </c>
      <c r="H1219" s="133"/>
      <c r="I1219" s="71">
        <v>4202.93</v>
      </c>
      <c r="K1219" s="71">
        <v>-3890.82</v>
      </c>
      <c r="M1219" s="133">
        <v>468.16500000000002</v>
      </c>
      <c r="N1219" s="133"/>
      <c r="P1219" s="71">
        <v>-3734.7649999999999</v>
      </c>
      <c r="R1219" s="132" t="s">
        <v>1349</v>
      </c>
      <c r="S1219" s="132"/>
      <c r="T1219" s="132"/>
      <c r="U1219" s="132"/>
      <c r="V1219" s="132"/>
      <c r="W1219" s="132"/>
      <c r="X1219" s="132"/>
      <c r="Y1219" s="132"/>
    </row>
    <row r="1220" spans="1:25" ht="0.75" customHeight="1" x14ac:dyDescent="0.25"/>
    <row r="1221" spans="1:25" x14ac:dyDescent="0.25">
      <c r="A1221" s="132" t="s">
        <v>1350</v>
      </c>
      <c r="B1221" s="132"/>
      <c r="C1221" s="132"/>
      <c r="D1221" s="132"/>
      <c r="G1221" s="133">
        <v>0</v>
      </c>
      <c r="H1221" s="133"/>
      <c r="I1221" s="71">
        <v>2481.2199999999998</v>
      </c>
      <c r="K1221" s="71">
        <v>-2481.2199999999998</v>
      </c>
      <c r="M1221" s="133">
        <v>0</v>
      </c>
      <c r="N1221" s="133"/>
      <c r="P1221" s="71">
        <v>-2481.2199999999998</v>
      </c>
      <c r="R1221" s="132" t="s">
        <v>1351</v>
      </c>
      <c r="S1221" s="132"/>
      <c r="T1221" s="132"/>
      <c r="U1221" s="132"/>
      <c r="V1221" s="132"/>
      <c r="W1221" s="132"/>
      <c r="X1221" s="132"/>
      <c r="Y1221" s="132"/>
    </row>
    <row r="1222" spans="1:25" ht="0.75" customHeight="1" x14ac:dyDescent="0.25"/>
    <row r="1223" spans="1:25" x14ac:dyDescent="0.25">
      <c r="A1223" s="132" t="s">
        <v>1352</v>
      </c>
      <c r="B1223" s="132"/>
      <c r="C1223" s="132"/>
      <c r="D1223" s="132"/>
      <c r="G1223" s="133">
        <v>0</v>
      </c>
      <c r="H1223" s="133"/>
      <c r="I1223" s="71">
        <v>2481.2199999999998</v>
      </c>
      <c r="K1223" s="71">
        <v>-2481.2199999999998</v>
      </c>
      <c r="M1223" s="133">
        <v>0</v>
      </c>
      <c r="N1223" s="133"/>
      <c r="P1223" s="71">
        <v>-2481.2199999999998</v>
      </c>
      <c r="R1223" s="132" t="s">
        <v>1353</v>
      </c>
      <c r="S1223" s="132"/>
      <c r="T1223" s="132"/>
      <c r="U1223" s="132"/>
      <c r="V1223" s="132"/>
      <c r="W1223" s="132"/>
      <c r="X1223" s="132"/>
      <c r="Y1223" s="132"/>
    </row>
    <row r="1224" spans="1:25" ht="0.75" customHeight="1" x14ac:dyDescent="0.25"/>
    <row r="1225" spans="1:25" x14ac:dyDescent="0.25">
      <c r="A1225" s="132" t="s">
        <v>1354</v>
      </c>
      <c r="B1225" s="132"/>
      <c r="C1225" s="132"/>
      <c r="D1225" s="132"/>
      <c r="G1225" s="133">
        <v>0</v>
      </c>
      <c r="H1225" s="133"/>
      <c r="I1225" s="71">
        <v>2481.2199999999998</v>
      </c>
      <c r="K1225" s="71">
        <v>-2481.2199999999998</v>
      </c>
      <c r="M1225" s="133">
        <v>0</v>
      </c>
      <c r="N1225" s="133"/>
      <c r="P1225" s="71">
        <v>-2481.2199999999998</v>
      </c>
      <c r="R1225" s="132" t="s">
        <v>1355</v>
      </c>
      <c r="S1225" s="132"/>
      <c r="T1225" s="132"/>
      <c r="U1225" s="132"/>
      <c r="V1225" s="132"/>
      <c r="W1225" s="132"/>
      <c r="X1225" s="132"/>
      <c r="Y1225" s="132"/>
    </row>
    <row r="1226" spans="1:25" x14ac:dyDescent="0.25">
      <c r="A1226" s="132" t="s">
        <v>1356</v>
      </c>
      <c r="B1226" s="132"/>
      <c r="C1226" s="132"/>
      <c r="D1226" s="132"/>
      <c r="G1226" s="133">
        <v>0</v>
      </c>
      <c r="H1226" s="133"/>
      <c r="I1226" s="71">
        <v>4202.93</v>
      </c>
      <c r="K1226" s="71">
        <v>-4202.93</v>
      </c>
      <c r="M1226" s="133">
        <v>0</v>
      </c>
      <c r="N1226" s="133"/>
      <c r="P1226" s="71">
        <v>-4202.93</v>
      </c>
      <c r="R1226" s="132" t="s">
        <v>1357</v>
      </c>
      <c r="S1226" s="132"/>
      <c r="T1226" s="132"/>
      <c r="U1226" s="132"/>
      <c r="V1226" s="132"/>
      <c r="W1226" s="132"/>
      <c r="X1226" s="132"/>
      <c r="Y1226" s="132"/>
    </row>
    <row r="1227" spans="1:25" ht="0.75" customHeight="1" x14ac:dyDescent="0.25"/>
    <row r="1228" spans="1:25" x14ac:dyDescent="0.25">
      <c r="A1228" s="132" t="s">
        <v>1358</v>
      </c>
      <c r="B1228" s="132"/>
      <c r="C1228" s="132"/>
      <c r="D1228" s="132"/>
      <c r="G1228" s="133">
        <v>37929.35</v>
      </c>
      <c r="H1228" s="133"/>
      <c r="I1228" s="71">
        <v>25292.91</v>
      </c>
      <c r="K1228" s="71">
        <v>12636.44</v>
      </c>
      <c r="M1228" s="133">
        <v>56894.025000000001</v>
      </c>
      <c r="N1228" s="133"/>
      <c r="P1228" s="71">
        <v>31601.115000000002</v>
      </c>
      <c r="R1228" s="132" t="s">
        <v>1359</v>
      </c>
      <c r="S1228" s="132"/>
      <c r="T1228" s="132"/>
      <c r="U1228" s="132"/>
      <c r="V1228" s="132"/>
      <c r="W1228" s="132"/>
      <c r="X1228" s="132"/>
      <c r="Y1228" s="132"/>
    </row>
    <row r="1229" spans="1:25" ht="0.75" customHeight="1" x14ac:dyDescent="0.25"/>
    <row r="1230" spans="1:25" x14ac:dyDescent="0.25">
      <c r="A1230" s="132" t="s">
        <v>1360</v>
      </c>
      <c r="B1230" s="132"/>
      <c r="C1230" s="132"/>
      <c r="D1230" s="132"/>
      <c r="G1230" s="133">
        <v>16365.08</v>
      </c>
      <c r="H1230" s="133"/>
      <c r="I1230" s="71">
        <v>57076.71</v>
      </c>
      <c r="K1230" s="71">
        <v>-40711.629999999997</v>
      </c>
      <c r="M1230" s="133">
        <v>24547.62</v>
      </c>
      <c r="N1230" s="133"/>
      <c r="P1230" s="71">
        <v>-32529.09</v>
      </c>
      <c r="R1230" s="132" t="s">
        <v>1361</v>
      </c>
      <c r="S1230" s="132"/>
      <c r="T1230" s="132"/>
      <c r="U1230" s="132"/>
      <c r="V1230" s="132"/>
      <c r="W1230" s="132"/>
      <c r="X1230" s="132"/>
      <c r="Y1230" s="132"/>
    </row>
    <row r="1231" spans="1:25" ht="0.75" customHeight="1" x14ac:dyDescent="0.25"/>
    <row r="1232" spans="1:25" x14ac:dyDescent="0.25">
      <c r="A1232" s="132" t="s">
        <v>1362</v>
      </c>
      <c r="B1232" s="132"/>
      <c r="C1232" s="132"/>
      <c r="D1232" s="132"/>
      <c r="G1232" s="133">
        <v>114.44</v>
      </c>
      <c r="H1232" s="133"/>
      <c r="I1232" s="71">
        <v>0</v>
      </c>
      <c r="K1232" s="71">
        <v>114.44</v>
      </c>
      <c r="M1232" s="133">
        <v>171.66</v>
      </c>
      <c r="N1232" s="133"/>
      <c r="P1232" s="71">
        <v>171.66</v>
      </c>
      <c r="R1232" s="132" t="s">
        <v>1363</v>
      </c>
      <c r="S1232" s="132"/>
      <c r="T1232" s="132"/>
      <c r="U1232" s="132"/>
      <c r="V1232" s="132"/>
      <c r="W1232" s="132"/>
      <c r="X1232" s="132"/>
      <c r="Y1232" s="132"/>
    </row>
    <row r="1233" spans="1:25" ht="0.75" customHeight="1" x14ac:dyDescent="0.25"/>
    <row r="1234" spans="1:25" x14ac:dyDescent="0.25">
      <c r="A1234" s="132" t="s">
        <v>1364</v>
      </c>
      <c r="B1234" s="132"/>
      <c r="C1234" s="132"/>
      <c r="D1234" s="132"/>
      <c r="G1234" s="133">
        <v>67.89</v>
      </c>
      <c r="H1234" s="133"/>
      <c r="I1234" s="71">
        <v>0</v>
      </c>
      <c r="K1234" s="71">
        <v>67.89</v>
      </c>
      <c r="M1234" s="133">
        <v>101.83499999999999</v>
      </c>
      <c r="N1234" s="133"/>
      <c r="P1234" s="71">
        <v>101.83499999999999</v>
      </c>
      <c r="R1234" s="132" t="s">
        <v>1365</v>
      </c>
      <c r="S1234" s="132"/>
      <c r="T1234" s="132"/>
      <c r="U1234" s="132"/>
      <c r="V1234" s="132"/>
      <c r="W1234" s="132"/>
      <c r="X1234" s="132"/>
      <c r="Y1234" s="132"/>
    </row>
    <row r="1235" spans="1:25" ht="0.75" customHeight="1" x14ac:dyDescent="0.25"/>
    <row r="1236" spans="1:25" x14ac:dyDescent="0.25">
      <c r="A1236" s="132" t="s">
        <v>1366</v>
      </c>
      <c r="B1236" s="132"/>
      <c r="C1236" s="132"/>
      <c r="D1236" s="132"/>
      <c r="G1236" s="133">
        <v>518.20000000000005</v>
      </c>
      <c r="H1236" s="133"/>
      <c r="I1236" s="71">
        <v>0</v>
      </c>
      <c r="K1236" s="71">
        <v>518.20000000000005</v>
      </c>
      <c r="M1236" s="133">
        <v>777.3</v>
      </c>
      <c r="N1236" s="133"/>
      <c r="P1236" s="71">
        <v>777.3</v>
      </c>
      <c r="R1236" s="132" t="s">
        <v>1367</v>
      </c>
      <c r="S1236" s="132"/>
      <c r="T1236" s="132"/>
      <c r="U1236" s="132"/>
      <c r="V1236" s="132"/>
      <c r="W1236" s="132"/>
      <c r="X1236" s="132"/>
      <c r="Y1236" s="132"/>
    </row>
    <row r="1237" spans="1:25" ht="0.75" customHeight="1" x14ac:dyDescent="0.25"/>
    <row r="1238" spans="1:25" x14ac:dyDescent="0.25">
      <c r="A1238" s="132" t="s">
        <v>1368</v>
      </c>
      <c r="B1238" s="132"/>
      <c r="C1238" s="132"/>
      <c r="D1238" s="132"/>
      <c r="G1238" s="133">
        <v>451.65</v>
      </c>
      <c r="H1238" s="133"/>
      <c r="I1238" s="71">
        <v>0</v>
      </c>
      <c r="K1238" s="71">
        <v>451.65</v>
      </c>
      <c r="M1238" s="133">
        <v>677.47500000000002</v>
      </c>
      <c r="N1238" s="133"/>
      <c r="P1238" s="71">
        <v>677.47500000000002</v>
      </c>
      <c r="R1238" s="132" t="s">
        <v>1369</v>
      </c>
      <c r="S1238" s="132"/>
      <c r="T1238" s="132"/>
      <c r="U1238" s="132"/>
      <c r="V1238" s="132"/>
      <c r="W1238" s="132"/>
      <c r="X1238" s="132"/>
      <c r="Y1238" s="132"/>
    </row>
    <row r="1239" spans="1:25" ht="0.75" customHeight="1" x14ac:dyDescent="0.25"/>
    <row r="1240" spans="1:25" x14ac:dyDescent="0.25">
      <c r="A1240" s="132" t="s">
        <v>1370</v>
      </c>
      <c r="B1240" s="132"/>
      <c r="C1240" s="132"/>
      <c r="D1240" s="132"/>
      <c r="G1240" s="133">
        <v>79.28</v>
      </c>
      <c r="H1240" s="133"/>
      <c r="I1240" s="71">
        <v>0</v>
      </c>
      <c r="K1240" s="71">
        <v>79.28</v>
      </c>
      <c r="M1240" s="133">
        <v>118.92</v>
      </c>
      <c r="N1240" s="133"/>
      <c r="P1240" s="71">
        <v>118.92</v>
      </c>
      <c r="R1240" s="132" t="s">
        <v>1371</v>
      </c>
      <c r="S1240" s="132"/>
      <c r="T1240" s="132"/>
      <c r="U1240" s="132"/>
      <c r="V1240" s="132"/>
      <c r="W1240" s="132"/>
      <c r="X1240" s="132"/>
      <c r="Y1240" s="132"/>
    </row>
    <row r="1241" spans="1:25" ht="0.75" customHeight="1" x14ac:dyDescent="0.25"/>
    <row r="1242" spans="1:25" x14ac:dyDescent="0.25">
      <c r="A1242" s="132" t="s">
        <v>1372</v>
      </c>
      <c r="B1242" s="132"/>
      <c r="C1242" s="132"/>
      <c r="D1242" s="132"/>
      <c r="G1242" s="133">
        <v>82.68</v>
      </c>
      <c r="H1242" s="133"/>
      <c r="I1242" s="71">
        <v>0</v>
      </c>
      <c r="K1242" s="71">
        <v>82.68</v>
      </c>
      <c r="M1242" s="133">
        <v>124.02</v>
      </c>
      <c r="N1242" s="133"/>
      <c r="P1242" s="71">
        <v>124.02</v>
      </c>
      <c r="R1242" s="132" t="s">
        <v>1373</v>
      </c>
      <c r="S1242" s="132"/>
      <c r="T1242" s="132"/>
      <c r="U1242" s="132"/>
      <c r="V1242" s="132"/>
      <c r="W1242" s="132"/>
      <c r="X1242" s="132"/>
      <c r="Y1242" s="132"/>
    </row>
    <row r="1243" spans="1:25" ht="0.75" customHeight="1" x14ac:dyDescent="0.25"/>
    <row r="1244" spans="1:25" x14ac:dyDescent="0.25">
      <c r="A1244" s="132" t="s">
        <v>1374</v>
      </c>
      <c r="B1244" s="132"/>
      <c r="C1244" s="132"/>
      <c r="D1244" s="132"/>
      <c r="G1244" s="133">
        <v>44.11</v>
      </c>
      <c r="H1244" s="133"/>
      <c r="I1244" s="71">
        <v>0</v>
      </c>
      <c r="K1244" s="71">
        <v>44.11</v>
      </c>
      <c r="M1244" s="133">
        <v>66.165000000000006</v>
      </c>
      <c r="N1244" s="133"/>
      <c r="P1244" s="71">
        <v>66.165000000000006</v>
      </c>
      <c r="R1244" s="132" t="s">
        <v>1375</v>
      </c>
      <c r="S1244" s="132"/>
      <c r="T1244" s="132"/>
      <c r="U1244" s="132"/>
      <c r="V1244" s="132"/>
      <c r="W1244" s="132"/>
      <c r="X1244" s="132"/>
      <c r="Y1244" s="132"/>
    </row>
    <row r="1245" spans="1:25" ht="0.75" customHeight="1" x14ac:dyDescent="0.25"/>
    <row r="1246" spans="1:25" x14ac:dyDescent="0.25">
      <c r="A1246" s="132" t="s">
        <v>1376</v>
      </c>
      <c r="B1246" s="132"/>
      <c r="C1246" s="132"/>
      <c r="D1246" s="132"/>
      <c r="G1246" s="133">
        <v>164.69</v>
      </c>
      <c r="H1246" s="133"/>
      <c r="I1246" s="71">
        <v>0</v>
      </c>
      <c r="K1246" s="71">
        <v>164.69</v>
      </c>
      <c r="M1246" s="133">
        <v>247.035</v>
      </c>
      <c r="N1246" s="133"/>
      <c r="P1246" s="71">
        <v>247.035</v>
      </c>
      <c r="R1246" s="132" t="s">
        <v>1377</v>
      </c>
      <c r="S1246" s="132"/>
      <c r="T1246" s="132"/>
      <c r="U1246" s="132"/>
      <c r="V1246" s="132"/>
      <c r="W1246" s="132"/>
      <c r="X1246" s="132"/>
      <c r="Y1246" s="132"/>
    </row>
    <row r="1247" spans="1:25" ht="0.75" customHeight="1" x14ac:dyDescent="0.25"/>
    <row r="1248" spans="1:25" x14ac:dyDescent="0.25">
      <c r="A1248" s="132" t="s">
        <v>1378</v>
      </c>
      <c r="B1248" s="132"/>
      <c r="C1248" s="132"/>
      <c r="D1248" s="132"/>
      <c r="G1248" s="133">
        <v>2.95</v>
      </c>
      <c r="H1248" s="133"/>
      <c r="I1248" s="71">
        <v>0</v>
      </c>
      <c r="K1248" s="71">
        <v>2.95</v>
      </c>
      <c r="M1248" s="133">
        <v>4.4249999999999998</v>
      </c>
      <c r="N1248" s="133"/>
      <c r="P1248" s="71">
        <v>4.4249999999999998</v>
      </c>
      <c r="R1248" s="132" t="s">
        <v>1379</v>
      </c>
      <c r="S1248" s="132"/>
      <c r="T1248" s="132"/>
      <c r="U1248" s="132"/>
      <c r="V1248" s="132"/>
      <c r="W1248" s="132"/>
      <c r="X1248" s="132"/>
      <c r="Y1248" s="132"/>
    </row>
    <row r="1249" spans="1:25" ht="0.75" customHeight="1" x14ac:dyDescent="0.25"/>
    <row r="1250" spans="1:25" x14ac:dyDescent="0.25">
      <c r="A1250" s="132" t="s">
        <v>1380</v>
      </c>
      <c r="B1250" s="132"/>
      <c r="C1250" s="132"/>
      <c r="D1250" s="132"/>
      <c r="G1250" s="133">
        <v>314.75</v>
      </c>
      <c r="H1250" s="133"/>
      <c r="I1250" s="71">
        <v>0</v>
      </c>
      <c r="K1250" s="71">
        <v>314.75</v>
      </c>
      <c r="M1250" s="133">
        <v>472.125</v>
      </c>
      <c r="N1250" s="133"/>
      <c r="P1250" s="71">
        <v>472.125</v>
      </c>
      <c r="R1250" s="132" t="s">
        <v>1381</v>
      </c>
      <c r="S1250" s="132"/>
      <c r="T1250" s="132"/>
      <c r="U1250" s="132"/>
      <c r="V1250" s="132"/>
      <c r="W1250" s="132"/>
      <c r="X1250" s="132"/>
      <c r="Y1250" s="132"/>
    </row>
    <row r="1251" spans="1:25" ht="0.75" customHeight="1" x14ac:dyDescent="0.25"/>
    <row r="1252" spans="1:25" x14ac:dyDescent="0.25">
      <c r="A1252" s="132" t="s">
        <v>1382</v>
      </c>
      <c r="B1252" s="132"/>
      <c r="C1252" s="132"/>
      <c r="D1252" s="132"/>
      <c r="G1252" s="133">
        <v>2.94</v>
      </c>
      <c r="H1252" s="133"/>
      <c r="I1252" s="71">
        <v>0</v>
      </c>
      <c r="K1252" s="71">
        <v>2.94</v>
      </c>
      <c r="M1252" s="133">
        <v>4.41</v>
      </c>
      <c r="N1252" s="133"/>
      <c r="P1252" s="71">
        <v>4.41</v>
      </c>
      <c r="R1252" s="132" t="s">
        <v>1383</v>
      </c>
      <c r="S1252" s="132"/>
      <c r="T1252" s="132"/>
      <c r="U1252" s="132"/>
      <c r="V1252" s="132"/>
      <c r="W1252" s="132"/>
      <c r="X1252" s="132"/>
      <c r="Y1252" s="132"/>
    </row>
    <row r="1253" spans="1:25" ht="0.75" customHeight="1" x14ac:dyDescent="0.25"/>
    <row r="1254" spans="1:25" x14ac:dyDescent="0.25">
      <c r="A1254" s="132" t="s">
        <v>1384</v>
      </c>
      <c r="B1254" s="132"/>
      <c r="C1254" s="132"/>
      <c r="D1254" s="132"/>
      <c r="G1254" s="133">
        <v>143.93</v>
      </c>
      <c r="H1254" s="133"/>
      <c r="I1254" s="71">
        <v>0</v>
      </c>
      <c r="K1254" s="71">
        <v>143.93</v>
      </c>
      <c r="M1254" s="133">
        <v>215.89500000000001</v>
      </c>
      <c r="N1254" s="133"/>
      <c r="P1254" s="71">
        <v>215.89500000000001</v>
      </c>
      <c r="R1254" s="132" t="s">
        <v>1385</v>
      </c>
      <c r="S1254" s="132"/>
      <c r="T1254" s="132"/>
      <c r="U1254" s="132"/>
      <c r="V1254" s="132"/>
      <c r="W1254" s="132"/>
      <c r="X1254" s="132"/>
      <c r="Y1254" s="132"/>
    </row>
    <row r="1255" spans="1:25" ht="0.75" customHeight="1" x14ac:dyDescent="0.25"/>
    <row r="1256" spans="1:25" x14ac:dyDescent="0.25">
      <c r="A1256" s="132" t="s">
        <v>1386</v>
      </c>
      <c r="B1256" s="132"/>
      <c r="C1256" s="132"/>
      <c r="D1256" s="132"/>
      <c r="G1256" s="133">
        <v>76.34</v>
      </c>
      <c r="H1256" s="133"/>
      <c r="I1256" s="71">
        <v>0</v>
      </c>
      <c r="K1256" s="71">
        <v>76.34</v>
      </c>
      <c r="M1256" s="133">
        <v>114.51</v>
      </c>
      <c r="N1256" s="133"/>
      <c r="P1256" s="71">
        <v>114.51</v>
      </c>
      <c r="R1256" s="132" t="s">
        <v>1387</v>
      </c>
      <c r="S1256" s="132"/>
      <c r="T1256" s="132"/>
      <c r="U1256" s="132"/>
      <c r="V1256" s="132"/>
      <c r="W1256" s="132"/>
      <c r="X1256" s="132"/>
      <c r="Y1256" s="132"/>
    </row>
    <row r="1257" spans="1:25" ht="0.75" customHeight="1" x14ac:dyDescent="0.25"/>
    <row r="1258" spans="1:25" x14ac:dyDescent="0.25">
      <c r="A1258" s="132" t="s">
        <v>1388</v>
      </c>
      <c r="B1258" s="132"/>
      <c r="C1258" s="132"/>
      <c r="D1258" s="132"/>
      <c r="G1258" s="133">
        <v>15239.09</v>
      </c>
      <c r="H1258" s="133"/>
      <c r="I1258" s="71">
        <v>0</v>
      </c>
      <c r="K1258" s="71">
        <v>15239.09</v>
      </c>
      <c r="M1258" s="133">
        <v>22858.634999999998</v>
      </c>
      <c r="N1258" s="133"/>
      <c r="P1258" s="71">
        <v>22858.634999999998</v>
      </c>
      <c r="R1258" s="132" t="s">
        <v>1389</v>
      </c>
      <c r="S1258" s="132"/>
      <c r="T1258" s="132"/>
      <c r="U1258" s="132"/>
      <c r="V1258" s="132"/>
      <c r="W1258" s="132"/>
      <c r="X1258" s="132"/>
      <c r="Y1258" s="132"/>
    </row>
    <row r="1259" spans="1:25" ht="0.75" customHeight="1" x14ac:dyDescent="0.25"/>
    <row r="1260" spans="1:25" x14ac:dyDescent="0.25">
      <c r="A1260" s="132" t="s">
        <v>1390</v>
      </c>
      <c r="B1260" s="132"/>
      <c r="C1260" s="132"/>
      <c r="D1260" s="132"/>
      <c r="G1260" s="133">
        <v>40698.92</v>
      </c>
      <c r="H1260" s="133"/>
      <c r="I1260" s="71">
        <v>132824.18</v>
      </c>
      <c r="K1260" s="71">
        <v>-92125.26</v>
      </c>
      <c r="M1260" s="133">
        <v>61048.38</v>
      </c>
      <c r="N1260" s="133"/>
      <c r="P1260" s="71">
        <v>-71775.8</v>
      </c>
      <c r="R1260" s="132" t="s">
        <v>1391</v>
      </c>
      <c r="S1260" s="132"/>
      <c r="T1260" s="132"/>
      <c r="U1260" s="132"/>
      <c r="V1260" s="132"/>
      <c r="W1260" s="132"/>
      <c r="X1260" s="132"/>
      <c r="Y1260" s="132"/>
    </row>
    <row r="1261" spans="1:25" ht="0.75" customHeight="1" x14ac:dyDescent="0.25"/>
    <row r="1262" spans="1:25" x14ac:dyDescent="0.25">
      <c r="A1262" s="132" t="s">
        <v>1392</v>
      </c>
      <c r="B1262" s="132"/>
      <c r="C1262" s="132"/>
      <c r="D1262" s="132"/>
      <c r="G1262" s="133">
        <v>439.24</v>
      </c>
      <c r="H1262" s="133"/>
      <c r="I1262" s="71">
        <v>553.01</v>
      </c>
      <c r="K1262" s="71">
        <v>-113.77</v>
      </c>
      <c r="M1262" s="133">
        <v>658.86</v>
      </c>
      <c r="N1262" s="133"/>
      <c r="P1262" s="71">
        <v>105.85</v>
      </c>
      <c r="R1262" s="132" t="s">
        <v>1393</v>
      </c>
      <c r="S1262" s="132"/>
      <c r="T1262" s="132"/>
      <c r="U1262" s="132"/>
      <c r="V1262" s="132"/>
      <c r="W1262" s="132"/>
      <c r="X1262" s="132"/>
      <c r="Y1262" s="132"/>
    </row>
    <row r="1263" spans="1:25" ht="0.75" customHeight="1" x14ac:dyDescent="0.25"/>
    <row r="1264" spans="1:25" x14ac:dyDescent="0.25">
      <c r="A1264" s="132" t="s">
        <v>1394</v>
      </c>
      <c r="B1264" s="132"/>
      <c r="C1264" s="132"/>
      <c r="D1264" s="132"/>
      <c r="G1264" s="133">
        <v>289.93</v>
      </c>
      <c r="H1264" s="133"/>
      <c r="I1264" s="71">
        <v>818.97</v>
      </c>
      <c r="K1264" s="71">
        <v>-529.04</v>
      </c>
      <c r="M1264" s="133">
        <v>434.89499999999998</v>
      </c>
      <c r="N1264" s="133"/>
      <c r="P1264" s="71">
        <v>-384.07499999999999</v>
      </c>
      <c r="R1264" s="132" t="s">
        <v>1395</v>
      </c>
      <c r="S1264" s="132"/>
      <c r="T1264" s="132"/>
      <c r="U1264" s="132"/>
      <c r="V1264" s="132"/>
      <c r="W1264" s="132"/>
      <c r="X1264" s="132"/>
      <c r="Y1264" s="132"/>
    </row>
    <row r="1265" spans="1:25" ht="0.75" customHeight="1" x14ac:dyDescent="0.25"/>
    <row r="1266" spans="1:25" x14ac:dyDescent="0.25">
      <c r="A1266" s="132" t="s">
        <v>1396</v>
      </c>
      <c r="B1266" s="132"/>
      <c r="C1266" s="132"/>
      <c r="D1266" s="132"/>
      <c r="G1266" s="133">
        <v>275.02999999999997</v>
      </c>
      <c r="H1266" s="133"/>
      <c r="I1266" s="71">
        <v>818.97</v>
      </c>
      <c r="K1266" s="71">
        <v>-543.94000000000005</v>
      </c>
      <c r="M1266" s="133">
        <v>412.54500000000002</v>
      </c>
      <c r="N1266" s="133"/>
      <c r="P1266" s="71">
        <v>-406.42500000000001</v>
      </c>
      <c r="R1266" s="132" t="s">
        <v>1397</v>
      </c>
      <c r="S1266" s="132"/>
      <c r="T1266" s="132"/>
      <c r="U1266" s="132"/>
      <c r="V1266" s="132"/>
      <c r="W1266" s="132"/>
      <c r="X1266" s="132"/>
      <c r="Y1266" s="132"/>
    </row>
    <row r="1267" spans="1:25" ht="0.75" customHeight="1" x14ac:dyDescent="0.25"/>
    <row r="1268" spans="1:25" x14ac:dyDescent="0.25">
      <c r="A1268" s="132" t="s">
        <v>1398</v>
      </c>
      <c r="B1268" s="132"/>
      <c r="C1268" s="132"/>
      <c r="D1268" s="132"/>
      <c r="G1268" s="133">
        <v>305.3</v>
      </c>
      <c r="H1268" s="133"/>
      <c r="I1268" s="71">
        <v>818.97</v>
      </c>
      <c r="K1268" s="71">
        <v>-513.66999999999996</v>
      </c>
      <c r="M1268" s="133">
        <v>457.95</v>
      </c>
      <c r="N1268" s="133"/>
      <c r="P1268" s="71">
        <v>-361.02</v>
      </c>
      <c r="R1268" s="132" t="s">
        <v>1399</v>
      </c>
      <c r="S1268" s="132"/>
      <c r="T1268" s="132"/>
      <c r="U1268" s="132"/>
      <c r="V1268" s="132"/>
      <c r="W1268" s="132"/>
      <c r="X1268" s="132"/>
      <c r="Y1268" s="132"/>
    </row>
    <row r="1269" spans="1:25" ht="0.75" customHeight="1" x14ac:dyDescent="0.25"/>
    <row r="1270" spans="1:25" x14ac:dyDescent="0.25">
      <c r="A1270" s="132" t="s">
        <v>1400</v>
      </c>
      <c r="B1270" s="132"/>
      <c r="C1270" s="132"/>
      <c r="D1270" s="132"/>
      <c r="G1270" s="133">
        <v>8289.8700000000008</v>
      </c>
      <c r="H1270" s="133"/>
      <c r="I1270" s="71">
        <v>0</v>
      </c>
      <c r="K1270" s="71">
        <v>8289.8700000000008</v>
      </c>
      <c r="M1270" s="133">
        <v>12434.805</v>
      </c>
      <c r="N1270" s="133"/>
      <c r="P1270" s="71">
        <v>12434.805</v>
      </c>
      <c r="R1270" s="132" t="s">
        <v>1401</v>
      </c>
      <c r="S1270" s="132"/>
      <c r="T1270" s="132"/>
      <c r="U1270" s="132"/>
      <c r="V1270" s="132"/>
      <c r="W1270" s="132"/>
      <c r="X1270" s="132"/>
      <c r="Y1270" s="132"/>
    </row>
    <row r="1271" spans="1:25" ht="0.75" customHeight="1" x14ac:dyDescent="0.25"/>
    <row r="1272" spans="1:25" x14ac:dyDescent="0.25">
      <c r="A1272" s="132" t="s">
        <v>1402</v>
      </c>
      <c r="B1272" s="132"/>
      <c r="C1272" s="132"/>
      <c r="D1272" s="132"/>
      <c r="G1272" s="133">
        <v>258.93</v>
      </c>
      <c r="H1272" s="133"/>
      <c r="I1272" s="71">
        <v>0</v>
      </c>
      <c r="K1272" s="71">
        <v>258.93</v>
      </c>
      <c r="M1272" s="133">
        <v>388.39499999999998</v>
      </c>
      <c r="N1272" s="133"/>
      <c r="P1272" s="71">
        <v>388.39499999999998</v>
      </c>
      <c r="R1272" s="132" t="s">
        <v>1403</v>
      </c>
      <c r="S1272" s="132"/>
      <c r="T1272" s="132"/>
      <c r="U1272" s="132"/>
      <c r="V1272" s="132"/>
      <c r="W1272" s="132"/>
      <c r="X1272" s="132"/>
      <c r="Y1272" s="132"/>
    </row>
    <row r="1273" spans="1:25" ht="0.75" customHeight="1" x14ac:dyDescent="0.25"/>
    <row r="1274" spans="1:25" x14ac:dyDescent="0.25">
      <c r="A1274" s="132" t="s">
        <v>1404</v>
      </c>
      <c r="B1274" s="132"/>
      <c r="C1274" s="132"/>
      <c r="D1274" s="132"/>
      <c r="G1274" s="133">
        <v>1540.97</v>
      </c>
      <c r="H1274" s="133"/>
      <c r="I1274" s="71">
        <v>0</v>
      </c>
      <c r="K1274" s="71">
        <v>1540.97</v>
      </c>
      <c r="M1274" s="133">
        <v>2311.4549999999999</v>
      </c>
      <c r="N1274" s="133"/>
      <c r="P1274" s="71">
        <v>2311.4549999999999</v>
      </c>
      <c r="R1274" s="132" t="s">
        <v>1405</v>
      </c>
      <c r="S1274" s="132"/>
      <c r="T1274" s="132"/>
      <c r="U1274" s="132"/>
      <c r="V1274" s="132"/>
      <c r="W1274" s="132"/>
      <c r="X1274" s="132"/>
      <c r="Y1274" s="132"/>
    </row>
    <row r="1275" spans="1:25" ht="0.75" customHeight="1" x14ac:dyDescent="0.25"/>
    <row r="1276" spans="1:25" x14ac:dyDescent="0.25">
      <c r="A1276" s="132" t="s">
        <v>1406</v>
      </c>
      <c r="B1276" s="132"/>
      <c r="C1276" s="132"/>
      <c r="D1276" s="132"/>
      <c r="G1276" s="133">
        <v>884.65</v>
      </c>
      <c r="H1276" s="133"/>
      <c r="I1276" s="71">
        <v>24702.28</v>
      </c>
      <c r="K1276" s="71">
        <v>-23817.63</v>
      </c>
      <c r="M1276" s="133">
        <v>1326.9749999999999</v>
      </c>
      <c r="N1276" s="133"/>
      <c r="P1276" s="71">
        <v>-23375.305</v>
      </c>
      <c r="R1276" s="132" t="s">
        <v>1407</v>
      </c>
      <c r="S1276" s="132"/>
      <c r="T1276" s="132"/>
      <c r="U1276" s="132"/>
      <c r="V1276" s="132"/>
      <c r="W1276" s="132"/>
      <c r="X1276" s="132"/>
      <c r="Y1276" s="132"/>
    </row>
    <row r="1277" spans="1:25" ht="0.75" customHeight="1" x14ac:dyDescent="0.25"/>
    <row r="1278" spans="1:25" x14ac:dyDescent="0.25">
      <c r="A1278" s="132" t="s">
        <v>1408</v>
      </c>
      <c r="B1278" s="132"/>
      <c r="C1278" s="132"/>
      <c r="D1278" s="132"/>
      <c r="G1278" s="133">
        <v>62809.04</v>
      </c>
      <c r="H1278" s="133"/>
      <c r="I1278" s="71">
        <v>79171.95</v>
      </c>
      <c r="K1278" s="71">
        <v>-16362.91</v>
      </c>
      <c r="M1278" s="133">
        <v>94213.56</v>
      </c>
      <c r="N1278" s="133"/>
      <c r="P1278" s="71">
        <v>15041.61</v>
      </c>
      <c r="R1278" s="132" t="s">
        <v>1409</v>
      </c>
      <c r="S1278" s="132"/>
      <c r="T1278" s="132"/>
      <c r="U1278" s="132"/>
      <c r="V1278" s="132"/>
      <c r="W1278" s="132"/>
      <c r="X1278" s="132"/>
      <c r="Y1278" s="132"/>
    </row>
    <row r="1279" spans="1:25" ht="0.75" customHeight="1" x14ac:dyDescent="0.25"/>
    <row r="1280" spans="1:25" x14ac:dyDescent="0.25">
      <c r="A1280" s="132" t="s">
        <v>1410</v>
      </c>
      <c r="B1280" s="132"/>
      <c r="C1280" s="132"/>
      <c r="D1280" s="132"/>
      <c r="G1280" s="133">
        <v>156.94999999999999</v>
      </c>
      <c r="H1280" s="133"/>
      <c r="I1280" s="71">
        <v>0</v>
      </c>
      <c r="K1280" s="71">
        <v>156.94999999999999</v>
      </c>
      <c r="M1280" s="133">
        <v>235.42500000000001</v>
      </c>
      <c r="N1280" s="133"/>
      <c r="P1280" s="71">
        <v>235.42500000000001</v>
      </c>
      <c r="R1280" s="132" t="s">
        <v>1411</v>
      </c>
      <c r="S1280" s="132"/>
      <c r="T1280" s="132"/>
      <c r="U1280" s="132"/>
      <c r="V1280" s="132"/>
      <c r="W1280" s="132"/>
      <c r="X1280" s="132"/>
      <c r="Y1280" s="132"/>
    </row>
    <row r="1281" spans="1:25" ht="0.75" customHeight="1" x14ac:dyDescent="0.25"/>
    <row r="1282" spans="1:25" x14ac:dyDescent="0.25">
      <c r="A1282" s="132" t="s">
        <v>1412</v>
      </c>
      <c r="B1282" s="132"/>
      <c r="C1282" s="132"/>
      <c r="D1282" s="132"/>
      <c r="G1282" s="133">
        <v>0</v>
      </c>
      <c r="H1282" s="133"/>
      <c r="I1282" s="71">
        <v>4598.6400000000003</v>
      </c>
      <c r="K1282" s="71">
        <v>-4598.6400000000003</v>
      </c>
      <c r="M1282" s="133">
        <v>0</v>
      </c>
      <c r="N1282" s="133"/>
      <c r="P1282" s="71">
        <v>-4598.6400000000003</v>
      </c>
      <c r="R1282" s="132" t="s">
        <v>1413</v>
      </c>
      <c r="S1282" s="132"/>
      <c r="T1282" s="132"/>
      <c r="U1282" s="132"/>
      <c r="V1282" s="132"/>
      <c r="W1282" s="132"/>
      <c r="X1282" s="132"/>
      <c r="Y1282" s="132"/>
    </row>
    <row r="1283" spans="1:25" ht="0.75" customHeight="1" x14ac:dyDescent="0.25"/>
    <row r="1284" spans="1:25" x14ac:dyDescent="0.25">
      <c r="A1284" s="132" t="s">
        <v>1414</v>
      </c>
      <c r="B1284" s="132"/>
      <c r="C1284" s="132"/>
      <c r="D1284" s="132"/>
      <c r="G1284" s="133">
        <v>0</v>
      </c>
      <c r="H1284" s="133"/>
      <c r="I1284" s="71">
        <v>2189.34</v>
      </c>
      <c r="K1284" s="71">
        <v>-2189.34</v>
      </c>
      <c r="M1284" s="133">
        <v>0</v>
      </c>
      <c r="N1284" s="133"/>
      <c r="P1284" s="71">
        <v>-2189.34</v>
      </c>
      <c r="R1284" s="132" t="s">
        <v>1415</v>
      </c>
      <c r="S1284" s="132"/>
      <c r="T1284" s="132"/>
      <c r="U1284" s="132"/>
      <c r="V1284" s="132"/>
      <c r="W1284" s="132"/>
      <c r="X1284" s="132"/>
      <c r="Y1284" s="132"/>
    </row>
    <row r="1285" spans="1:25" ht="0.75" customHeight="1" x14ac:dyDescent="0.25"/>
    <row r="1286" spans="1:25" x14ac:dyDescent="0.25">
      <c r="A1286" s="132" t="s">
        <v>1416</v>
      </c>
      <c r="B1286" s="132"/>
      <c r="C1286" s="132"/>
      <c r="D1286" s="132"/>
      <c r="G1286" s="133">
        <v>0</v>
      </c>
      <c r="H1286" s="133"/>
      <c r="I1286" s="71">
        <v>7241</v>
      </c>
      <c r="K1286" s="71">
        <v>-7241</v>
      </c>
      <c r="M1286" s="133">
        <v>0</v>
      </c>
      <c r="N1286" s="133"/>
      <c r="P1286" s="71">
        <v>-7241</v>
      </c>
      <c r="R1286" s="132" t="s">
        <v>1417</v>
      </c>
      <c r="S1286" s="132"/>
      <c r="T1286" s="132"/>
      <c r="U1286" s="132"/>
      <c r="V1286" s="132"/>
      <c r="W1286" s="132"/>
      <c r="X1286" s="132"/>
      <c r="Y1286" s="132"/>
    </row>
    <row r="1287" spans="1:25" ht="0.75" customHeight="1" x14ac:dyDescent="0.25"/>
    <row r="1288" spans="1:25" x14ac:dyDescent="0.25">
      <c r="A1288" s="132" t="s">
        <v>1418</v>
      </c>
      <c r="B1288" s="132"/>
      <c r="C1288" s="132"/>
      <c r="D1288" s="132"/>
      <c r="G1288" s="133">
        <v>8839.84</v>
      </c>
      <c r="H1288" s="133"/>
      <c r="I1288" s="71">
        <v>24213.86</v>
      </c>
      <c r="K1288" s="71">
        <v>-15374.02</v>
      </c>
      <c r="M1288" s="133">
        <v>13259.76</v>
      </c>
      <c r="N1288" s="133"/>
      <c r="P1288" s="71">
        <v>-10954.1</v>
      </c>
      <c r="R1288" s="132" t="s">
        <v>1419</v>
      </c>
      <c r="S1288" s="132"/>
      <c r="T1288" s="132"/>
      <c r="U1288" s="132"/>
      <c r="V1288" s="132"/>
      <c r="W1288" s="132"/>
      <c r="X1288" s="132"/>
      <c r="Y1288" s="132"/>
    </row>
    <row r="1289" spans="1:25" ht="0.75" customHeight="1" x14ac:dyDescent="0.25"/>
    <row r="1290" spans="1:25" x14ac:dyDescent="0.25">
      <c r="A1290" s="132" t="s">
        <v>1420</v>
      </c>
      <c r="B1290" s="132"/>
      <c r="C1290" s="132"/>
      <c r="D1290" s="132"/>
      <c r="G1290" s="133">
        <v>582.57000000000005</v>
      </c>
      <c r="H1290" s="133"/>
      <c r="I1290" s="71">
        <v>6013.11</v>
      </c>
      <c r="K1290" s="71">
        <v>-5430.54</v>
      </c>
      <c r="M1290" s="133">
        <v>873.85500000000002</v>
      </c>
      <c r="N1290" s="133"/>
      <c r="P1290" s="71">
        <v>-5139.2550000000001</v>
      </c>
      <c r="R1290" s="132" t="s">
        <v>1421</v>
      </c>
      <c r="S1290" s="132"/>
      <c r="T1290" s="132"/>
      <c r="U1290" s="132"/>
      <c r="V1290" s="132"/>
      <c r="W1290" s="132"/>
      <c r="X1290" s="132"/>
      <c r="Y1290" s="132"/>
    </row>
    <row r="1291" spans="1:25" ht="0.75" customHeight="1" x14ac:dyDescent="0.25"/>
    <row r="1292" spans="1:25" x14ac:dyDescent="0.25">
      <c r="A1292" s="132" t="s">
        <v>1422</v>
      </c>
      <c r="B1292" s="132"/>
      <c r="C1292" s="132"/>
      <c r="D1292" s="132"/>
      <c r="G1292" s="133">
        <v>0</v>
      </c>
      <c r="H1292" s="133"/>
      <c r="I1292" s="71">
        <v>3452.26</v>
      </c>
      <c r="K1292" s="71">
        <v>-3452.26</v>
      </c>
      <c r="M1292" s="133">
        <v>0</v>
      </c>
      <c r="N1292" s="133"/>
      <c r="P1292" s="71">
        <v>-3452.26</v>
      </c>
      <c r="R1292" s="132" t="s">
        <v>1423</v>
      </c>
      <c r="S1292" s="132"/>
      <c r="T1292" s="132"/>
      <c r="U1292" s="132"/>
      <c r="V1292" s="132"/>
      <c r="W1292" s="132"/>
      <c r="X1292" s="132"/>
      <c r="Y1292" s="132"/>
    </row>
    <row r="1293" spans="1:25" ht="0.75" customHeight="1" x14ac:dyDescent="0.25"/>
    <row r="1294" spans="1:25" x14ac:dyDescent="0.25">
      <c r="A1294" s="132" t="s">
        <v>1424</v>
      </c>
      <c r="B1294" s="132"/>
      <c r="C1294" s="132"/>
      <c r="D1294" s="132"/>
      <c r="G1294" s="133">
        <v>643.38</v>
      </c>
      <c r="H1294" s="133"/>
      <c r="I1294" s="71">
        <v>0</v>
      </c>
      <c r="K1294" s="71">
        <v>643.38</v>
      </c>
      <c r="M1294" s="133">
        <v>965.07</v>
      </c>
      <c r="N1294" s="133"/>
      <c r="P1294" s="71">
        <v>965.07</v>
      </c>
      <c r="R1294" s="132" t="s">
        <v>1425</v>
      </c>
      <c r="S1294" s="132"/>
      <c r="T1294" s="132"/>
      <c r="U1294" s="132"/>
      <c r="V1294" s="132"/>
      <c r="W1294" s="132"/>
      <c r="X1294" s="132"/>
      <c r="Y1294" s="132"/>
    </row>
    <row r="1295" spans="1:25" ht="0.75" customHeight="1" x14ac:dyDescent="0.25"/>
    <row r="1296" spans="1:25" x14ac:dyDescent="0.25">
      <c r="A1296" s="132" t="s">
        <v>1426</v>
      </c>
      <c r="B1296" s="132"/>
      <c r="C1296" s="132"/>
      <c r="D1296" s="132"/>
      <c r="G1296" s="133">
        <v>587.86</v>
      </c>
      <c r="H1296" s="133"/>
      <c r="I1296" s="71">
        <v>0</v>
      </c>
      <c r="K1296" s="71">
        <v>587.86</v>
      </c>
      <c r="M1296" s="133">
        <v>881.79</v>
      </c>
      <c r="N1296" s="133"/>
      <c r="P1296" s="71">
        <v>881.79</v>
      </c>
      <c r="R1296" s="132" t="s">
        <v>1427</v>
      </c>
      <c r="S1296" s="132"/>
      <c r="T1296" s="132"/>
      <c r="U1296" s="132"/>
      <c r="V1296" s="132"/>
      <c r="W1296" s="132"/>
      <c r="X1296" s="132"/>
      <c r="Y1296" s="132"/>
    </row>
    <row r="1297" spans="1:25" ht="0.75" customHeight="1" x14ac:dyDescent="0.25"/>
    <row r="1298" spans="1:25" x14ac:dyDescent="0.25">
      <c r="A1298" s="132" t="s">
        <v>1428</v>
      </c>
      <c r="B1298" s="132"/>
      <c r="C1298" s="132"/>
      <c r="D1298" s="132"/>
      <c r="G1298" s="133">
        <v>23017.87</v>
      </c>
      <c r="H1298" s="133"/>
      <c r="I1298" s="71">
        <v>13835.23</v>
      </c>
      <c r="K1298" s="71">
        <v>9182.64</v>
      </c>
      <c r="M1298" s="133">
        <v>34526.805</v>
      </c>
      <c r="N1298" s="133"/>
      <c r="P1298" s="71">
        <v>20691.575000000001</v>
      </c>
      <c r="R1298" s="132" t="s">
        <v>1429</v>
      </c>
      <c r="S1298" s="132"/>
      <c r="T1298" s="132"/>
      <c r="U1298" s="132"/>
      <c r="V1298" s="132"/>
      <c r="W1298" s="132"/>
      <c r="X1298" s="132"/>
      <c r="Y1298" s="132"/>
    </row>
    <row r="1299" spans="1:25" ht="0.75" customHeight="1" x14ac:dyDescent="0.25"/>
    <row r="1300" spans="1:25" x14ac:dyDescent="0.25">
      <c r="A1300" s="132" t="s">
        <v>1430</v>
      </c>
      <c r="B1300" s="132"/>
      <c r="C1300" s="132"/>
      <c r="D1300" s="132"/>
      <c r="G1300" s="133">
        <v>7168.69</v>
      </c>
      <c r="H1300" s="133"/>
      <c r="I1300" s="71">
        <v>7215</v>
      </c>
      <c r="K1300" s="71">
        <v>-46.31</v>
      </c>
      <c r="M1300" s="133">
        <v>10753.035</v>
      </c>
      <c r="N1300" s="133"/>
      <c r="P1300" s="71">
        <v>3538.0349999999999</v>
      </c>
      <c r="R1300" s="132" t="s">
        <v>1431</v>
      </c>
      <c r="S1300" s="132"/>
      <c r="T1300" s="132"/>
      <c r="U1300" s="132"/>
      <c r="V1300" s="132"/>
      <c r="W1300" s="132"/>
      <c r="X1300" s="132"/>
      <c r="Y1300" s="132"/>
    </row>
    <row r="1301" spans="1:25" ht="0.75" customHeight="1" x14ac:dyDescent="0.25"/>
    <row r="1302" spans="1:25" x14ac:dyDescent="0.25">
      <c r="A1302" s="132" t="s">
        <v>1432</v>
      </c>
      <c r="B1302" s="132"/>
      <c r="C1302" s="132"/>
      <c r="D1302" s="132"/>
      <c r="G1302" s="133">
        <v>1430.31</v>
      </c>
      <c r="H1302" s="133"/>
      <c r="I1302" s="71">
        <v>0</v>
      </c>
      <c r="K1302" s="71">
        <v>1430.31</v>
      </c>
      <c r="M1302" s="133">
        <v>2145.4650000000001</v>
      </c>
      <c r="N1302" s="133"/>
      <c r="P1302" s="71">
        <v>2145.4650000000001</v>
      </c>
      <c r="R1302" s="132" t="s">
        <v>1433</v>
      </c>
      <c r="S1302" s="132"/>
      <c r="T1302" s="132"/>
      <c r="U1302" s="132"/>
      <c r="V1302" s="132"/>
      <c r="W1302" s="132"/>
      <c r="X1302" s="132"/>
      <c r="Y1302" s="132"/>
    </row>
    <row r="1303" spans="1:25" ht="0.75" customHeight="1" x14ac:dyDescent="0.25"/>
    <row r="1304" spans="1:25" x14ac:dyDescent="0.25">
      <c r="A1304" s="132" t="s">
        <v>1434</v>
      </c>
      <c r="B1304" s="132"/>
      <c r="C1304" s="132"/>
      <c r="D1304" s="132"/>
      <c r="G1304" s="133">
        <v>195.76</v>
      </c>
      <c r="H1304" s="133"/>
      <c r="I1304" s="71">
        <v>1827.04</v>
      </c>
      <c r="K1304" s="71">
        <v>-1631.28</v>
      </c>
      <c r="M1304" s="133">
        <v>293.64</v>
      </c>
      <c r="N1304" s="133"/>
      <c r="P1304" s="71">
        <v>-1533.4</v>
      </c>
      <c r="R1304" s="132" t="s">
        <v>1435</v>
      </c>
      <c r="S1304" s="132"/>
      <c r="T1304" s="132"/>
      <c r="U1304" s="132"/>
      <c r="V1304" s="132"/>
      <c r="W1304" s="132"/>
      <c r="X1304" s="132"/>
      <c r="Y1304" s="132"/>
    </row>
    <row r="1305" spans="1:25" x14ac:dyDescent="0.25">
      <c r="A1305" s="132" t="s">
        <v>1436</v>
      </c>
      <c r="B1305" s="132"/>
      <c r="C1305" s="132"/>
      <c r="D1305" s="132"/>
      <c r="G1305" s="133">
        <v>0</v>
      </c>
      <c r="H1305" s="133"/>
      <c r="I1305" s="71">
        <v>1727.84</v>
      </c>
      <c r="K1305" s="71">
        <v>-1727.84</v>
      </c>
      <c r="M1305" s="133">
        <v>0</v>
      </c>
      <c r="N1305" s="133"/>
      <c r="P1305" s="71">
        <v>-1727.84</v>
      </c>
      <c r="R1305" s="132" t="s">
        <v>1437</v>
      </c>
      <c r="S1305" s="132"/>
      <c r="T1305" s="132"/>
      <c r="U1305" s="132"/>
      <c r="V1305" s="132"/>
      <c r="W1305" s="132"/>
      <c r="X1305" s="132"/>
      <c r="Y1305" s="132"/>
    </row>
    <row r="1306" spans="1:25" ht="0.75" customHeight="1" x14ac:dyDescent="0.25"/>
    <row r="1307" spans="1:25" x14ac:dyDescent="0.25">
      <c r="A1307" s="132" t="s">
        <v>1438</v>
      </c>
      <c r="B1307" s="132"/>
      <c r="C1307" s="132"/>
      <c r="D1307" s="132"/>
      <c r="G1307" s="133">
        <v>14.79</v>
      </c>
      <c r="H1307" s="133"/>
      <c r="I1307" s="71">
        <v>0</v>
      </c>
      <c r="K1307" s="71">
        <v>14.79</v>
      </c>
      <c r="M1307" s="133">
        <v>22.184999999999999</v>
      </c>
      <c r="N1307" s="133"/>
      <c r="P1307" s="71">
        <v>22.184999999999999</v>
      </c>
      <c r="R1307" s="132" t="s">
        <v>1439</v>
      </c>
      <c r="S1307" s="132"/>
      <c r="T1307" s="132"/>
      <c r="U1307" s="132"/>
      <c r="V1307" s="132"/>
      <c r="W1307" s="132"/>
      <c r="X1307" s="132"/>
      <c r="Y1307" s="132"/>
    </row>
    <row r="1308" spans="1:25" ht="0.75" customHeight="1" x14ac:dyDescent="0.25"/>
    <row r="1309" spans="1:25" x14ac:dyDescent="0.25">
      <c r="A1309" s="132" t="s">
        <v>1440</v>
      </c>
      <c r="B1309" s="132"/>
      <c r="C1309" s="132"/>
      <c r="D1309" s="132"/>
      <c r="G1309" s="133">
        <v>432.08</v>
      </c>
      <c r="H1309" s="133"/>
      <c r="I1309" s="71">
        <v>1553.58</v>
      </c>
      <c r="K1309" s="71">
        <v>-1121.5</v>
      </c>
      <c r="M1309" s="133">
        <v>648.12</v>
      </c>
      <c r="N1309" s="133"/>
      <c r="P1309" s="71">
        <v>-905.46</v>
      </c>
      <c r="R1309" s="132" t="s">
        <v>1441</v>
      </c>
      <c r="S1309" s="132"/>
      <c r="T1309" s="132"/>
      <c r="U1309" s="132"/>
      <c r="V1309" s="132"/>
      <c r="W1309" s="132"/>
      <c r="X1309" s="132"/>
      <c r="Y1309" s="132"/>
    </row>
    <row r="1310" spans="1:25" ht="0.75" customHeight="1" x14ac:dyDescent="0.25"/>
    <row r="1311" spans="1:25" x14ac:dyDescent="0.25">
      <c r="A1311" s="132" t="s">
        <v>1442</v>
      </c>
      <c r="B1311" s="132"/>
      <c r="C1311" s="132"/>
      <c r="D1311" s="132"/>
      <c r="G1311" s="133">
        <v>59.22</v>
      </c>
      <c r="H1311" s="133"/>
      <c r="I1311" s="71">
        <v>2554.25</v>
      </c>
      <c r="K1311" s="71">
        <v>-2495.0300000000002</v>
      </c>
      <c r="M1311" s="133">
        <v>88.83</v>
      </c>
      <c r="N1311" s="133"/>
      <c r="P1311" s="71">
        <v>-2465.42</v>
      </c>
      <c r="R1311" s="132" t="s">
        <v>1443</v>
      </c>
      <c r="S1311" s="132"/>
      <c r="T1311" s="132"/>
      <c r="U1311" s="132"/>
      <c r="V1311" s="132"/>
      <c r="W1311" s="132"/>
      <c r="X1311" s="132"/>
      <c r="Y1311" s="132"/>
    </row>
    <row r="1312" spans="1:25" ht="0.75" customHeight="1" x14ac:dyDescent="0.25"/>
    <row r="1313" spans="1:25" x14ac:dyDescent="0.25">
      <c r="A1313" s="132" t="s">
        <v>1444</v>
      </c>
      <c r="B1313" s="132"/>
      <c r="C1313" s="132"/>
      <c r="D1313" s="132"/>
      <c r="G1313" s="133">
        <v>149.53</v>
      </c>
      <c r="H1313" s="133"/>
      <c r="I1313" s="71">
        <v>952.58</v>
      </c>
      <c r="K1313" s="71">
        <v>-803.05</v>
      </c>
      <c r="M1313" s="133">
        <v>224.29499999999999</v>
      </c>
      <c r="N1313" s="133"/>
      <c r="P1313" s="71">
        <v>-728.28499999999997</v>
      </c>
      <c r="R1313" s="132" t="s">
        <v>1445</v>
      </c>
      <c r="S1313" s="132"/>
      <c r="T1313" s="132"/>
      <c r="U1313" s="132"/>
      <c r="V1313" s="132"/>
      <c r="W1313" s="132"/>
      <c r="X1313" s="132"/>
      <c r="Y1313" s="132"/>
    </row>
    <row r="1314" spans="1:25" ht="0.75" customHeight="1" x14ac:dyDescent="0.25"/>
    <row r="1315" spans="1:25" x14ac:dyDescent="0.25">
      <c r="A1315" s="132" t="s">
        <v>1446</v>
      </c>
      <c r="B1315" s="132"/>
      <c r="C1315" s="132"/>
      <c r="D1315" s="132"/>
      <c r="G1315" s="133">
        <v>0</v>
      </c>
      <c r="H1315" s="133"/>
      <c r="I1315" s="71">
        <v>1553.58</v>
      </c>
      <c r="K1315" s="71">
        <v>-1553.58</v>
      </c>
      <c r="M1315" s="133">
        <v>0</v>
      </c>
      <c r="N1315" s="133"/>
      <c r="P1315" s="71">
        <v>-1553.58</v>
      </c>
      <c r="R1315" s="132" t="s">
        <v>1447</v>
      </c>
      <c r="S1315" s="132"/>
      <c r="T1315" s="132"/>
      <c r="U1315" s="132"/>
      <c r="V1315" s="132"/>
      <c r="W1315" s="132"/>
      <c r="X1315" s="132"/>
      <c r="Y1315" s="132"/>
    </row>
    <row r="1316" spans="1:25" ht="0.75" customHeight="1" x14ac:dyDescent="0.25"/>
    <row r="1317" spans="1:25" x14ac:dyDescent="0.25">
      <c r="A1317" s="132" t="s">
        <v>1448</v>
      </c>
      <c r="B1317" s="132"/>
      <c r="C1317" s="132"/>
      <c r="D1317" s="132"/>
      <c r="G1317" s="133">
        <v>226.55</v>
      </c>
      <c r="H1317" s="133"/>
      <c r="I1317" s="71">
        <v>0</v>
      </c>
      <c r="K1317" s="71">
        <v>226.55</v>
      </c>
      <c r="M1317" s="133">
        <v>339.82499999999999</v>
      </c>
      <c r="N1317" s="133"/>
      <c r="P1317" s="71">
        <v>339.82499999999999</v>
      </c>
      <c r="R1317" s="132" t="s">
        <v>1449</v>
      </c>
      <c r="S1317" s="132"/>
      <c r="T1317" s="132"/>
      <c r="U1317" s="132"/>
      <c r="V1317" s="132"/>
      <c r="W1317" s="132"/>
      <c r="X1317" s="132"/>
      <c r="Y1317" s="132"/>
    </row>
    <row r="1318" spans="1:25" ht="0.75" customHeight="1" x14ac:dyDescent="0.25"/>
    <row r="1319" spans="1:25" x14ac:dyDescent="0.25">
      <c r="A1319" s="132" t="s">
        <v>1450</v>
      </c>
      <c r="B1319" s="132"/>
      <c r="C1319" s="132"/>
      <c r="D1319" s="132"/>
      <c r="G1319" s="133">
        <v>238.11</v>
      </c>
      <c r="H1319" s="133"/>
      <c r="I1319" s="71">
        <v>0</v>
      </c>
      <c r="K1319" s="71">
        <v>238.11</v>
      </c>
      <c r="M1319" s="133">
        <v>357.16500000000002</v>
      </c>
      <c r="N1319" s="133"/>
      <c r="P1319" s="71">
        <v>357.16500000000002</v>
      </c>
      <c r="R1319" s="132" t="s">
        <v>1451</v>
      </c>
      <c r="S1319" s="132"/>
      <c r="T1319" s="132"/>
      <c r="U1319" s="132"/>
      <c r="V1319" s="132"/>
      <c r="W1319" s="132"/>
      <c r="X1319" s="132"/>
      <c r="Y1319" s="132"/>
    </row>
    <row r="1320" spans="1:25" ht="0.75" customHeight="1" x14ac:dyDescent="0.25"/>
    <row r="1321" spans="1:25" x14ac:dyDescent="0.25">
      <c r="A1321" s="132" t="s">
        <v>1452</v>
      </c>
      <c r="B1321" s="132"/>
      <c r="C1321" s="132"/>
      <c r="D1321" s="132"/>
      <c r="G1321" s="133">
        <v>563.85</v>
      </c>
      <c r="H1321" s="133"/>
      <c r="I1321" s="71">
        <v>5709.5</v>
      </c>
      <c r="K1321" s="71">
        <v>-5145.6499999999996</v>
      </c>
      <c r="M1321" s="133">
        <v>845.77499999999998</v>
      </c>
      <c r="N1321" s="133"/>
      <c r="P1321" s="71">
        <v>-4863.7250000000004</v>
      </c>
      <c r="R1321" s="132" t="s">
        <v>1453</v>
      </c>
      <c r="S1321" s="132"/>
      <c r="T1321" s="132"/>
      <c r="U1321" s="132"/>
      <c r="V1321" s="132"/>
      <c r="W1321" s="132"/>
      <c r="X1321" s="132"/>
      <c r="Y1321" s="132"/>
    </row>
    <row r="1322" spans="1:25" ht="0.75" customHeight="1" x14ac:dyDescent="0.25"/>
    <row r="1323" spans="1:25" x14ac:dyDescent="0.25">
      <c r="A1323" s="132" t="s">
        <v>1454</v>
      </c>
      <c r="B1323" s="132"/>
      <c r="C1323" s="132"/>
      <c r="D1323" s="132"/>
      <c r="G1323" s="133">
        <v>177.69</v>
      </c>
      <c r="H1323" s="133"/>
      <c r="I1323" s="71">
        <v>0</v>
      </c>
      <c r="K1323" s="71">
        <v>177.69</v>
      </c>
      <c r="M1323" s="133">
        <v>266.53500000000003</v>
      </c>
      <c r="N1323" s="133"/>
      <c r="P1323" s="71">
        <v>266.53500000000003</v>
      </c>
      <c r="R1323" s="132" t="s">
        <v>1455</v>
      </c>
      <c r="S1323" s="132"/>
      <c r="T1323" s="132"/>
      <c r="U1323" s="132"/>
      <c r="V1323" s="132"/>
      <c r="W1323" s="132"/>
      <c r="X1323" s="132"/>
      <c r="Y1323" s="132"/>
    </row>
    <row r="1324" spans="1:25" ht="0.75" customHeight="1" x14ac:dyDescent="0.25"/>
    <row r="1325" spans="1:25" x14ac:dyDescent="0.25">
      <c r="A1325" s="132" t="s">
        <v>1456</v>
      </c>
      <c r="B1325" s="132"/>
      <c r="C1325" s="132"/>
      <c r="D1325" s="132"/>
      <c r="G1325" s="133">
        <v>15.42</v>
      </c>
      <c r="H1325" s="133"/>
      <c r="I1325" s="71">
        <v>0</v>
      </c>
      <c r="K1325" s="71">
        <v>15.42</v>
      </c>
      <c r="M1325" s="133">
        <v>23.13</v>
      </c>
      <c r="N1325" s="133"/>
      <c r="P1325" s="71">
        <v>23.13</v>
      </c>
      <c r="R1325" s="132" t="s">
        <v>1457</v>
      </c>
      <c r="S1325" s="132"/>
      <c r="T1325" s="132"/>
      <c r="U1325" s="132"/>
      <c r="V1325" s="132"/>
      <c r="W1325" s="132"/>
      <c r="X1325" s="132"/>
      <c r="Y1325" s="132"/>
    </row>
    <row r="1326" spans="1:25" ht="0.75" customHeight="1" x14ac:dyDescent="0.25"/>
    <row r="1327" spans="1:25" x14ac:dyDescent="0.25">
      <c r="A1327" s="132" t="s">
        <v>1458</v>
      </c>
      <c r="B1327" s="132"/>
      <c r="C1327" s="132"/>
      <c r="D1327" s="132"/>
      <c r="G1327" s="133">
        <v>103.66</v>
      </c>
      <c r="H1327" s="133"/>
      <c r="I1327" s="71">
        <v>0</v>
      </c>
      <c r="K1327" s="71">
        <v>103.66</v>
      </c>
      <c r="M1327" s="133">
        <v>155.49</v>
      </c>
      <c r="N1327" s="133"/>
      <c r="P1327" s="71">
        <v>155.49</v>
      </c>
      <c r="R1327" s="132" t="s">
        <v>1459</v>
      </c>
      <c r="S1327" s="132"/>
      <c r="T1327" s="132"/>
      <c r="U1327" s="132"/>
      <c r="V1327" s="132"/>
      <c r="W1327" s="132"/>
      <c r="X1327" s="132"/>
      <c r="Y1327" s="132"/>
    </row>
    <row r="1328" spans="1:25" ht="0.75" customHeight="1" x14ac:dyDescent="0.25"/>
    <row r="1329" spans="1:25" x14ac:dyDescent="0.25">
      <c r="A1329" s="132" t="s">
        <v>1460</v>
      </c>
      <c r="B1329" s="132"/>
      <c r="C1329" s="132"/>
      <c r="D1329" s="132"/>
      <c r="G1329" s="133">
        <v>133.27000000000001</v>
      </c>
      <c r="H1329" s="133"/>
      <c r="I1329" s="71">
        <v>0</v>
      </c>
      <c r="K1329" s="71">
        <v>133.27000000000001</v>
      </c>
      <c r="M1329" s="133">
        <v>199.905</v>
      </c>
      <c r="N1329" s="133"/>
      <c r="P1329" s="71">
        <v>199.905</v>
      </c>
      <c r="R1329" s="132" t="s">
        <v>1461</v>
      </c>
      <c r="S1329" s="132"/>
      <c r="T1329" s="132"/>
      <c r="U1329" s="132"/>
      <c r="V1329" s="132"/>
      <c r="W1329" s="132"/>
      <c r="X1329" s="132"/>
      <c r="Y1329" s="132"/>
    </row>
    <row r="1330" spans="1:25" ht="0.75" customHeight="1" x14ac:dyDescent="0.25"/>
    <row r="1331" spans="1:25" x14ac:dyDescent="0.25">
      <c r="A1331" s="132" t="s">
        <v>1462</v>
      </c>
      <c r="B1331" s="132"/>
      <c r="C1331" s="132"/>
      <c r="D1331" s="132"/>
      <c r="G1331" s="133">
        <v>553.11</v>
      </c>
      <c r="H1331" s="133"/>
      <c r="I1331" s="71">
        <v>0</v>
      </c>
      <c r="K1331" s="71">
        <v>553.11</v>
      </c>
      <c r="M1331" s="133">
        <v>829.66499999999996</v>
      </c>
      <c r="N1331" s="133"/>
      <c r="P1331" s="71">
        <v>829.66499999999996</v>
      </c>
      <c r="R1331" s="132" t="s">
        <v>1463</v>
      </c>
      <c r="S1331" s="132"/>
      <c r="T1331" s="132"/>
      <c r="U1331" s="132"/>
      <c r="V1331" s="132"/>
      <c r="W1331" s="132"/>
      <c r="X1331" s="132"/>
      <c r="Y1331" s="132"/>
    </row>
    <row r="1332" spans="1:25" ht="0.75" customHeight="1" x14ac:dyDescent="0.25"/>
    <row r="1333" spans="1:25" x14ac:dyDescent="0.25">
      <c r="A1333" s="132" t="s">
        <v>1464</v>
      </c>
      <c r="B1333" s="132"/>
      <c r="C1333" s="132"/>
      <c r="D1333" s="132"/>
      <c r="G1333" s="133">
        <v>1480.09</v>
      </c>
      <c r="H1333" s="133"/>
      <c r="I1333" s="71">
        <v>0</v>
      </c>
      <c r="K1333" s="71">
        <v>1480.09</v>
      </c>
      <c r="M1333" s="133">
        <v>2220.1350000000002</v>
      </c>
      <c r="N1333" s="133"/>
      <c r="P1333" s="71">
        <v>2220.1350000000002</v>
      </c>
      <c r="R1333" s="132" t="s">
        <v>1465</v>
      </c>
      <c r="S1333" s="132"/>
      <c r="T1333" s="132"/>
      <c r="U1333" s="132"/>
      <c r="V1333" s="132"/>
      <c r="W1333" s="132"/>
      <c r="X1333" s="132"/>
      <c r="Y1333" s="132"/>
    </row>
    <row r="1334" spans="1:25" ht="0.75" customHeight="1" x14ac:dyDescent="0.25"/>
    <row r="1335" spans="1:25" x14ac:dyDescent="0.25">
      <c r="A1335" s="132" t="s">
        <v>1466</v>
      </c>
      <c r="B1335" s="132"/>
      <c r="C1335" s="132"/>
      <c r="D1335" s="132"/>
      <c r="G1335" s="133">
        <v>598.41999999999996</v>
      </c>
      <c r="H1335" s="133"/>
      <c r="I1335" s="71">
        <v>0</v>
      </c>
      <c r="K1335" s="71">
        <v>598.41999999999996</v>
      </c>
      <c r="M1335" s="133">
        <v>897.63</v>
      </c>
      <c r="N1335" s="133"/>
      <c r="P1335" s="71">
        <v>897.63</v>
      </c>
      <c r="R1335" s="132" t="s">
        <v>1467</v>
      </c>
      <c r="S1335" s="132"/>
      <c r="T1335" s="132"/>
      <c r="U1335" s="132"/>
      <c r="V1335" s="132"/>
      <c r="W1335" s="132"/>
      <c r="X1335" s="132"/>
      <c r="Y1335" s="132"/>
    </row>
    <row r="1336" spans="1:25" ht="0.75" customHeight="1" x14ac:dyDescent="0.25"/>
    <row r="1337" spans="1:25" x14ac:dyDescent="0.25">
      <c r="A1337" s="132" t="s">
        <v>1468</v>
      </c>
      <c r="B1337" s="132"/>
      <c r="C1337" s="132"/>
      <c r="D1337" s="132"/>
      <c r="G1337" s="133">
        <v>1445.51</v>
      </c>
      <c r="H1337" s="133"/>
      <c r="I1337" s="71">
        <v>0</v>
      </c>
      <c r="K1337" s="71">
        <v>1445.51</v>
      </c>
      <c r="M1337" s="133">
        <v>2168.2649999999999</v>
      </c>
      <c r="N1337" s="133"/>
      <c r="P1337" s="71">
        <v>2168.2649999999999</v>
      </c>
      <c r="R1337" s="132" t="s">
        <v>1469</v>
      </c>
      <c r="S1337" s="132"/>
      <c r="T1337" s="132"/>
      <c r="U1337" s="132"/>
      <c r="V1337" s="132"/>
      <c r="W1337" s="132"/>
      <c r="X1337" s="132"/>
      <c r="Y1337" s="132"/>
    </row>
    <row r="1338" spans="1:25" ht="0.75" customHeight="1" x14ac:dyDescent="0.25"/>
    <row r="1339" spans="1:25" x14ac:dyDescent="0.25">
      <c r="A1339" s="132" t="s">
        <v>1470</v>
      </c>
      <c r="B1339" s="132"/>
      <c r="C1339" s="132"/>
      <c r="D1339" s="132"/>
      <c r="G1339" s="133">
        <v>5449.6</v>
      </c>
      <c r="H1339" s="133"/>
      <c r="I1339" s="71">
        <v>6956.57</v>
      </c>
      <c r="K1339" s="71">
        <v>-1506.97</v>
      </c>
      <c r="M1339" s="133">
        <v>8174.4</v>
      </c>
      <c r="N1339" s="133"/>
      <c r="P1339" s="71">
        <v>1217.83</v>
      </c>
      <c r="R1339" s="132" t="s">
        <v>1471</v>
      </c>
      <c r="S1339" s="132"/>
      <c r="T1339" s="132"/>
      <c r="U1339" s="132"/>
      <c r="V1339" s="132"/>
      <c r="W1339" s="132"/>
      <c r="X1339" s="132"/>
      <c r="Y1339" s="132"/>
    </row>
    <row r="1340" spans="1:25" ht="0.75" customHeight="1" x14ac:dyDescent="0.25"/>
    <row r="1341" spans="1:25" x14ac:dyDescent="0.25">
      <c r="A1341" s="132" t="s">
        <v>1472</v>
      </c>
      <c r="B1341" s="132"/>
      <c r="C1341" s="132"/>
      <c r="D1341" s="132"/>
      <c r="G1341" s="133">
        <v>2930.27</v>
      </c>
      <c r="H1341" s="133"/>
      <c r="I1341" s="71">
        <v>1769.62</v>
      </c>
      <c r="K1341" s="71">
        <v>1160.6500000000001</v>
      </c>
      <c r="M1341" s="133">
        <v>4395.4049999999997</v>
      </c>
      <c r="N1341" s="133"/>
      <c r="P1341" s="71">
        <v>2625.7849999999999</v>
      </c>
      <c r="R1341" s="132" t="s">
        <v>1473</v>
      </c>
      <c r="S1341" s="132"/>
      <c r="T1341" s="132"/>
      <c r="U1341" s="132"/>
      <c r="V1341" s="132"/>
      <c r="W1341" s="132"/>
      <c r="X1341" s="132"/>
      <c r="Y1341" s="132"/>
    </row>
    <row r="1342" spans="1:25" ht="0.75" customHeight="1" x14ac:dyDescent="0.25"/>
    <row r="1343" spans="1:25" x14ac:dyDescent="0.25">
      <c r="A1343" s="132" t="s">
        <v>1474</v>
      </c>
      <c r="B1343" s="132"/>
      <c r="C1343" s="132"/>
      <c r="D1343" s="132"/>
      <c r="G1343" s="133">
        <v>0</v>
      </c>
      <c r="H1343" s="133"/>
      <c r="I1343" s="71">
        <v>379.45</v>
      </c>
      <c r="K1343" s="71">
        <v>-379.45</v>
      </c>
      <c r="M1343" s="133">
        <v>0</v>
      </c>
      <c r="N1343" s="133"/>
      <c r="P1343" s="71">
        <v>-379.45</v>
      </c>
      <c r="R1343" s="132" t="s">
        <v>1475</v>
      </c>
      <c r="S1343" s="132"/>
      <c r="T1343" s="132"/>
      <c r="U1343" s="132"/>
      <c r="V1343" s="132"/>
      <c r="W1343" s="132"/>
      <c r="X1343" s="132"/>
      <c r="Y1343" s="132"/>
    </row>
    <row r="1344" spans="1:25" ht="0.75" customHeight="1" x14ac:dyDescent="0.25"/>
    <row r="1345" spans="1:25" x14ac:dyDescent="0.25">
      <c r="A1345" s="132" t="s">
        <v>1476</v>
      </c>
      <c r="B1345" s="132"/>
      <c r="C1345" s="132"/>
      <c r="D1345" s="132"/>
      <c r="G1345" s="133">
        <v>4796.4399999999996</v>
      </c>
      <c r="H1345" s="133"/>
      <c r="I1345" s="71">
        <v>4917.75</v>
      </c>
      <c r="K1345" s="71">
        <v>-121.31</v>
      </c>
      <c r="M1345" s="133">
        <v>7194.66</v>
      </c>
      <c r="N1345" s="133"/>
      <c r="P1345" s="71">
        <v>2276.91</v>
      </c>
      <c r="R1345" s="132" t="s">
        <v>1477</v>
      </c>
      <c r="S1345" s="132"/>
      <c r="T1345" s="132"/>
      <c r="U1345" s="132"/>
      <c r="V1345" s="132"/>
      <c r="W1345" s="132"/>
      <c r="X1345" s="132"/>
      <c r="Y1345" s="132"/>
    </row>
    <row r="1346" spans="1:25" ht="0.75" customHeight="1" x14ac:dyDescent="0.25"/>
    <row r="1347" spans="1:25" x14ac:dyDescent="0.25">
      <c r="A1347" s="132" t="s">
        <v>1478</v>
      </c>
      <c r="B1347" s="132"/>
      <c r="C1347" s="132"/>
      <c r="D1347" s="132"/>
      <c r="G1347" s="133">
        <v>431.69</v>
      </c>
      <c r="H1347" s="133"/>
      <c r="I1347" s="71">
        <v>4046.33</v>
      </c>
      <c r="K1347" s="71">
        <v>-3614.64</v>
      </c>
      <c r="M1347" s="133">
        <v>647.53499999999997</v>
      </c>
      <c r="N1347" s="133"/>
      <c r="P1347" s="71">
        <v>-3398.7950000000001</v>
      </c>
      <c r="R1347" s="132" t="s">
        <v>1479</v>
      </c>
      <c r="S1347" s="132"/>
      <c r="T1347" s="132"/>
      <c r="U1347" s="132"/>
      <c r="V1347" s="132"/>
      <c r="W1347" s="132"/>
      <c r="X1347" s="132"/>
      <c r="Y1347" s="132"/>
    </row>
    <row r="1348" spans="1:25" ht="0.75" customHeight="1" x14ac:dyDescent="0.25"/>
    <row r="1349" spans="1:25" x14ac:dyDescent="0.25">
      <c r="A1349" s="132" t="s">
        <v>1480</v>
      </c>
      <c r="B1349" s="132"/>
      <c r="C1349" s="132"/>
      <c r="D1349" s="132"/>
      <c r="G1349" s="133">
        <v>16.739999999999998</v>
      </c>
      <c r="H1349" s="133"/>
      <c r="I1349" s="71">
        <v>0</v>
      </c>
      <c r="K1349" s="71">
        <v>16.739999999999998</v>
      </c>
      <c r="M1349" s="133">
        <v>25.11</v>
      </c>
      <c r="N1349" s="133"/>
      <c r="P1349" s="71">
        <v>25.11</v>
      </c>
      <c r="R1349" s="132" t="s">
        <v>1481</v>
      </c>
      <c r="S1349" s="132"/>
      <c r="T1349" s="132"/>
      <c r="U1349" s="132"/>
      <c r="V1349" s="132"/>
      <c r="W1349" s="132"/>
      <c r="X1349" s="132"/>
      <c r="Y1349" s="132"/>
    </row>
    <row r="1350" spans="1:25" ht="0.75" customHeight="1" x14ac:dyDescent="0.25"/>
    <row r="1351" spans="1:25" x14ac:dyDescent="0.25">
      <c r="A1351" s="132" t="s">
        <v>1482</v>
      </c>
      <c r="B1351" s="132"/>
      <c r="C1351" s="132"/>
      <c r="D1351" s="132"/>
      <c r="G1351" s="133">
        <v>0</v>
      </c>
      <c r="H1351" s="133"/>
      <c r="I1351" s="71">
        <v>584.61</v>
      </c>
      <c r="K1351" s="71">
        <v>-584.61</v>
      </c>
      <c r="M1351" s="133">
        <v>0</v>
      </c>
      <c r="N1351" s="133"/>
      <c r="P1351" s="71">
        <v>-584.61</v>
      </c>
      <c r="R1351" s="132" t="s">
        <v>1483</v>
      </c>
      <c r="S1351" s="132"/>
      <c r="T1351" s="132"/>
      <c r="U1351" s="132"/>
      <c r="V1351" s="132"/>
      <c r="W1351" s="132"/>
      <c r="X1351" s="132"/>
      <c r="Y1351" s="132"/>
    </row>
    <row r="1352" spans="1:25" ht="0.75" customHeight="1" x14ac:dyDescent="0.25"/>
    <row r="1353" spans="1:25" x14ac:dyDescent="0.25">
      <c r="A1353" s="132" t="s">
        <v>1484</v>
      </c>
      <c r="B1353" s="132"/>
      <c r="C1353" s="132"/>
      <c r="D1353" s="132"/>
      <c r="G1353" s="133">
        <v>0</v>
      </c>
      <c r="H1353" s="133"/>
      <c r="I1353" s="71">
        <v>584.61</v>
      </c>
      <c r="K1353" s="71">
        <v>-584.61</v>
      </c>
      <c r="M1353" s="133">
        <v>0</v>
      </c>
      <c r="N1353" s="133"/>
      <c r="P1353" s="71">
        <v>-584.61</v>
      </c>
      <c r="R1353" s="132" t="s">
        <v>1485</v>
      </c>
      <c r="S1353" s="132"/>
      <c r="T1353" s="132"/>
      <c r="U1353" s="132"/>
      <c r="V1353" s="132"/>
      <c r="W1353" s="132"/>
      <c r="X1353" s="132"/>
      <c r="Y1353" s="132"/>
    </row>
    <row r="1354" spans="1:25" ht="0.75" customHeight="1" x14ac:dyDescent="0.25"/>
    <row r="1355" spans="1:25" x14ac:dyDescent="0.25">
      <c r="A1355" s="132" t="s">
        <v>1486</v>
      </c>
      <c r="B1355" s="132"/>
      <c r="C1355" s="132"/>
      <c r="D1355" s="132"/>
      <c r="G1355" s="133">
        <v>418.55</v>
      </c>
      <c r="H1355" s="133"/>
      <c r="I1355" s="71">
        <v>379.45</v>
      </c>
      <c r="K1355" s="71">
        <v>39.1</v>
      </c>
      <c r="M1355" s="133">
        <v>627.82500000000005</v>
      </c>
      <c r="N1355" s="133"/>
      <c r="P1355" s="71">
        <v>248.375</v>
      </c>
      <c r="R1355" s="132" t="s">
        <v>1487</v>
      </c>
      <c r="S1355" s="132"/>
      <c r="T1355" s="132"/>
      <c r="U1355" s="132"/>
      <c r="V1355" s="132"/>
      <c r="W1355" s="132"/>
      <c r="X1355" s="132"/>
      <c r="Y1355" s="132"/>
    </row>
    <row r="1356" spans="1:25" ht="0.75" customHeight="1" x14ac:dyDescent="0.25"/>
    <row r="1357" spans="1:25" x14ac:dyDescent="0.25">
      <c r="A1357" s="132" t="s">
        <v>1488</v>
      </c>
      <c r="B1357" s="132"/>
      <c r="C1357" s="132"/>
      <c r="D1357" s="132"/>
      <c r="G1357" s="133">
        <v>147.59</v>
      </c>
      <c r="H1357" s="133"/>
      <c r="I1357" s="71">
        <v>0</v>
      </c>
      <c r="K1357" s="71">
        <v>147.59</v>
      </c>
      <c r="M1357" s="133">
        <v>221.38499999999999</v>
      </c>
      <c r="N1357" s="133"/>
      <c r="P1357" s="71">
        <v>221.38499999999999</v>
      </c>
      <c r="R1357" s="132" t="s">
        <v>1489</v>
      </c>
      <c r="S1357" s="132"/>
      <c r="T1357" s="132"/>
      <c r="U1357" s="132"/>
      <c r="V1357" s="132"/>
      <c r="W1357" s="132"/>
      <c r="X1357" s="132"/>
      <c r="Y1357" s="132"/>
    </row>
    <row r="1358" spans="1:25" ht="0.75" customHeight="1" x14ac:dyDescent="0.25"/>
    <row r="1359" spans="1:25" x14ac:dyDescent="0.25">
      <c r="A1359" s="132" t="s">
        <v>1490</v>
      </c>
      <c r="B1359" s="132"/>
      <c r="C1359" s="132"/>
      <c r="D1359" s="132"/>
      <c r="G1359" s="133">
        <v>222.07</v>
      </c>
      <c r="H1359" s="133"/>
      <c r="I1359" s="71">
        <v>0</v>
      </c>
      <c r="K1359" s="71">
        <v>222.07</v>
      </c>
      <c r="M1359" s="133">
        <v>333.10500000000002</v>
      </c>
      <c r="N1359" s="133"/>
      <c r="P1359" s="71">
        <v>333.10500000000002</v>
      </c>
      <c r="R1359" s="132" t="s">
        <v>1491</v>
      </c>
      <c r="S1359" s="132"/>
      <c r="T1359" s="132"/>
      <c r="U1359" s="132"/>
      <c r="V1359" s="132"/>
      <c r="W1359" s="132"/>
      <c r="X1359" s="132"/>
      <c r="Y1359" s="132"/>
    </row>
    <row r="1360" spans="1:25" ht="0.75" customHeight="1" x14ac:dyDescent="0.25"/>
    <row r="1361" spans="1:25" x14ac:dyDescent="0.25">
      <c r="A1361" s="132" t="s">
        <v>1492</v>
      </c>
      <c r="B1361" s="132"/>
      <c r="C1361" s="132"/>
      <c r="D1361" s="132"/>
      <c r="G1361" s="133">
        <v>0</v>
      </c>
      <c r="H1361" s="133"/>
      <c r="I1361" s="71">
        <v>87.14</v>
      </c>
      <c r="K1361" s="71">
        <v>-87.14</v>
      </c>
      <c r="M1361" s="133">
        <v>0</v>
      </c>
      <c r="N1361" s="133"/>
      <c r="P1361" s="71">
        <v>-87.14</v>
      </c>
      <c r="R1361" s="132" t="s">
        <v>1493</v>
      </c>
      <c r="S1361" s="132"/>
      <c r="T1361" s="132"/>
      <c r="U1361" s="132"/>
      <c r="V1361" s="132"/>
      <c r="W1361" s="132"/>
      <c r="X1361" s="132"/>
      <c r="Y1361" s="132"/>
    </row>
    <row r="1362" spans="1:25" ht="0.75" customHeight="1" x14ac:dyDescent="0.25"/>
    <row r="1363" spans="1:25" x14ac:dyDescent="0.25">
      <c r="A1363" s="132" t="s">
        <v>1494</v>
      </c>
      <c r="B1363" s="132"/>
      <c r="C1363" s="132"/>
      <c r="D1363" s="132"/>
      <c r="G1363" s="133">
        <v>0</v>
      </c>
      <c r="H1363" s="133"/>
      <c r="I1363" s="71">
        <v>87.14</v>
      </c>
      <c r="K1363" s="71">
        <v>-87.14</v>
      </c>
      <c r="M1363" s="133">
        <v>0</v>
      </c>
      <c r="N1363" s="133"/>
      <c r="P1363" s="71">
        <v>-87.14</v>
      </c>
      <c r="R1363" s="132" t="s">
        <v>1495</v>
      </c>
      <c r="S1363" s="132"/>
      <c r="T1363" s="132"/>
      <c r="U1363" s="132"/>
      <c r="V1363" s="132"/>
      <c r="W1363" s="132"/>
      <c r="X1363" s="132"/>
      <c r="Y1363" s="132"/>
    </row>
    <row r="1364" spans="1:25" ht="0.75" customHeight="1" x14ac:dyDescent="0.25"/>
    <row r="1365" spans="1:25" x14ac:dyDescent="0.25">
      <c r="A1365" s="132" t="s">
        <v>1496</v>
      </c>
      <c r="B1365" s="132"/>
      <c r="C1365" s="132"/>
      <c r="D1365" s="132"/>
      <c r="G1365" s="133">
        <v>0</v>
      </c>
      <c r="H1365" s="133"/>
      <c r="I1365" s="71">
        <v>87.14</v>
      </c>
      <c r="K1365" s="71">
        <v>-87.14</v>
      </c>
      <c r="M1365" s="133">
        <v>0</v>
      </c>
      <c r="N1365" s="133"/>
      <c r="P1365" s="71">
        <v>-87.14</v>
      </c>
      <c r="R1365" s="132" t="s">
        <v>1497</v>
      </c>
      <c r="S1365" s="132"/>
      <c r="T1365" s="132"/>
      <c r="U1365" s="132"/>
      <c r="V1365" s="132"/>
      <c r="W1365" s="132"/>
      <c r="X1365" s="132"/>
      <c r="Y1365" s="132"/>
    </row>
    <row r="1366" spans="1:25" ht="0.75" customHeight="1" x14ac:dyDescent="0.25"/>
    <row r="1367" spans="1:25" x14ac:dyDescent="0.25">
      <c r="A1367" s="132" t="s">
        <v>1498</v>
      </c>
      <c r="B1367" s="132"/>
      <c r="C1367" s="132"/>
      <c r="D1367" s="132"/>
      <c r="G1367" s="133">
        <v>0</v>
      </c>
      <c r="H1367" s="133"/>
      <c r="I1367" s="71">
        <v>2254.79</v>
      </c>
      <c r="K1367" s="71">
        <v>-2254.79</v>
      </c>
      <c r="M1367" s="133">
        <v>0</v>
      </c>
      <c r="N1367" s="133"/>
      <c r="P1367" s="71">
        <v>-2254.79</v>
      </c>
      <c r="R1367" s="132" t="s">
        <v>1499</v>
      </c>
      <c r="S1367" s="132"/>
      <c r="T1367" s="132"/>
      <c r="U1367" s="132"/>
      <c r="V1367" s="132"/>
      <c r="W1367" s="132"/>
      <c r="X1367" s="132"/>
      <c r="Y1367" s="132"/>
    </row>
    <row r="1368" spans="1:25" ht="0.75" customHeight="1" x14ac:dyDescent="0.25"/>
    <row r="1369" spans="1:25" x14ac:dyDescent="0.25">
      <c r="A1369" s="132" t="s">
        <v>1500</v>
      </c>
      <c r="B1369" s="132"/>
      <c r="C1369" s="132"/>
      <c r="D1369" s="132"/>
      <c r="G1369" s="133">
        <v>27321.279999999999</v>
      </c>
      <c r="H1369" s="133"/>
      <c r="I1369" s="71">
        <v>60712.24</v>
      </c>
      <c r="K1369" s="71">
        <v>-33390.959999999999</v>
      </c>
      <c r="M1369" s="133">
        <v>40981.919999999998</v>
      </c>
      <c r="N1369" s="133"/>
      <c r="P1369" s="71">
        <v>-19730.32</v>
      </c>
      <c r="R1369" s="132" t="s">
        <v>1501</v>
      </c>
      <c r="S1369" s="132"/>
      <c r="T1369" s="132"/>
      <c r="U1369" s="132"/>
      <c r="V1369" s="132"/>
      <c r="W1369" s="132"/>
      <c r="X1369" s="132"/>
      <c r="Y1369" s="132"/>
    </row>
    <row r="1370" spans="1:25" ht="0.75" customHeight="1" x14ac:dyDescent="0.25"/>
    <row r="1371" spans="1:25" x14ac:dyDescent="0.25">
      <c r="A1371" s="132" t="s">
        <v>1502</v>
      </c>
      <c r="B1371" s="132"/>
      <c r="C1371" s="132"/>
      <c r="D1371" s="132"/>
      <c r="G1371" s="133">
        <v>452.67</v>
      </c>
      <c r="H1371" s="133"/>
      <c r="I1371" s="71">
        <v>0</v>
      </c>
      <c r="K1371" s="71">
        <v>452.67</v>
      </c>
      <c r="M1371" s="133">
        <v>679.005</v>
      </c>
      <c r="N1371" s="133"/>
      <c r="P1371" s="71">
        <v>679.005</v>
      </c>
      <c r="R1371" s="132" t="s">
        <v>1503</v>
      </c>
      <c r="S1371" s="132"/>
      <c r="T1371" s="132"/>
      <c r="U1371" s="132"/>
      <c r="V1371" s="132"/>
      <c r="W1371" s="132"/>
      <c r="X1371" s="132"/>
      <c r="Y1371" s="132"/>
    </row>
    <row r="1372" spans="1:25" ht="0.75" customHeight="1" x14ac:dyDescent="0.25"/>
    <row r="1373" spans="1:25" x14ac:dyDescent="0.25">
      <c r="A1373" s="132" t="s">
        <v>1504</v>
      </c>
      <c r="B1373" s="132"/>
      <c r="C1373" s="132"/>
      <c r="D1373" s="132"/>
      <c r="G1373" s="133">
        <v>465.54</v>
      </c>
      <c r="H1373" s="133"/>
      <c r="I1373" s="71">
        <v>0</v>
      </c>
      <c r="K1373" s="71">
        <v>465.54</v>
      </c>
      <c r="M1373" s="133">
        <v>698.31</v>
      </c>
      <c r="N1373" s="133"/>
      <c r="P1373" s="71">
        <v>698.31</v>
      </c>
      <c r="R1373" s="132" t="s">
        <v>1505</v>
      </c>
      <c r="S1373" s="132"/>
      <c r="T1373" s="132"/>
      <c r="U1373" s="132"/>
      <c r="V1373" s="132"/>
      <c r="W1373" s="132"/>
      <c r="X1373" s="132"/>
      <c r="Y1373" s="132"/>
    </row>
    <row r="1374" spans="1:25" ht="0.75" customHeight="1" x14ac:dyDescent="0.25"/>
    <row r="1375" spans="1:25" x14ac:dyDescent="0.25">
      <c r="A1375" s="132" t="s">
        <v>1506</v>
      </c>
      <c r="B1375" s="132"/>
      <c r="C1375" s="132"/>
      <c r="D1375" s="132"/>
      <c r="G1375" s="133">
        <v>560.91999999999996</v>
      </c>
      <c r="H1375" s="133"/>
      <c r="I1375" s="71">
        <v>0</v>
      </c>
      <c r="K1375" s="71">
        <v>560.91999999999996</v>
      </c>
      <c r="M1375" s="133">
        <v>841.38</v>
      </c>
      <c r="N1375" s="133"/>
      <c r="P1375" s="71">
        <v>841.38</v>
      </c>
      <c r="R1375" s="132" t="s">
        <v>1507</v>
      </c>
      <c r="S1375" s="132"/>
      <c r="T1375" s="132"/>
      <c r="U1375" s="132"/>
      <c r="V1375" s="132"/>
      <c r="W1375" s="132"/>
      <c r="X1375" s="132"/>
      <c r="Y1375" s="132"/>
    </row>
    <row r="1376" spans="1:25" ht="0.75" customHeight="1" x14ac:dyDescent="0.25"/>
    <row r="1377" spans="1:25" x14ac:dyDescent="0.25">
      <c r="A1377" s="132" t="s">
        <v>1508</v>
      </c>
      <c r="B1377" s="132"/>
      <c r="C1377" s="132"/>
      <c r="D1377" s="132"/>
      <c r="G1377" s="133">
        <v>26.3</v>
      </c>
      <c r="H1377" s="133"/>
      <c r="I1377" s="71">
        <v>0</v>
      </c>
      <c r="K1377" s="71">
        <v>26.3</v>
      </c>
      <c r="M1377" s="133">
        <v>39.450000000000003</v>
      </c>
      <c r="N1377" s="133"/>
      <c r="P1377" s="71">
        <v>39.450000000000003</v>
      </c>
      <c r="R1377" s="132" t="s">
        <v>1509</v>
      </c>
      <c r="S1377" s="132"/>
      <c r="T1377" s="132"/>
      <c r="U1377" s="132"/>
      <c r="V1377" s="132"/>
      <c r="W1377" s="132"/>
      <c r="X1377" s="132"/>
      <c r="Y1377" s="132"/>
    </row>
    <row r="1378" spans="1:25" ht="0.75" customHeight="1" x14ac:dyDescent="0.25"/>
    <row r="1379" spans="1:25" x14ac:dyDescent="0.25">
      <c r="A1379" s="132" t="s">
        <v>1510</v>
      </c>
      <c r="B1379" s="132"/>
      <c r="C1379" s="132"/>
      <c r="D1379" s="132"/>
      <c r="G1379" s="133">
        <v>313.75</v>
      </c>
      <c r="H1379" s="133"/>
      <c r="I1379" s="71">
        <v>0</v>
      </c>
      <c r="K1379" s="71">
        <v>313.75</v>
      </c>
      <c r="M1379" s="133">
        <v>470.625</v>
      </c>
      <c r="N1379" s="133"/>
      <c r="P1379" s="71">
        <v>470.625</v>
      </c>
      <c r="R1379" s="132" t="s">
        <v>1511</v>
      </c>
      <c r="S1379" s="132"/>
      <c r="T1379" s="132"/>
      <c r="U1379" s="132"/>
      <c r="V1379" s="132"/>
      <c r="W1379" s="132"/>
      <c r="X1379" s="132"/>
      <c r="Y1379" s="132"/>
    </row>
    <row r="1380" spans="1:25" ht="0.75" customHeight="1" x14ac:dyDescent="0.25"/>
    <row r="1381" spans="1:25" x14ac:dyDescent="0.25">
      <c r="A1381" s="132" t="s">
        <v>1512</v>
      </c>
      <c r="B1381" s="132"/>
      <c r="C1381" s="132"/>
      <c r="D1381" s="132"/>
      <c r="G1381" s="133">
        <v>65713.16</v>
      </c>
      <c r="H1381" s="133"/>
      <c r="I1381" s="71">
        <v>85012.18</v>
      </c>
      <c r="K1381" s="71">
        <v>-19299.02</v>
      </c>
      <c r="M1381" s="133">
        <v>98569.74</v>
      </c>
      <c r="N1381" s="133"/>
      <c r="P1381" s="71">
        <v>13557.56</v>
      </c>
      <c r="R1381" s="132" t="s">
        <v>1513</v>
      </c>
      <c r="S1381" s="132"/>
      <c r="T1381" s="132"/>
      <c r="U1381" s="132"/>
      <c r="V1381" s="132"/>
      <c r="W1381" s="132"/>
      <c r="X1381" s="132"/>
      <c r="Y1381" s="132"/>
    </row>
    <row r="1382" spans="1:25" ht="0.75" customHeight="1" x14ac:dyDescent="0.25"/>
    <row r="1383" spans="1:25" x14ac:dyDescent="0.25">
      <c r="A1383" s="132" t="s">
        <v>1514</v>
      </c>
      <c r="B1383" s="132"/>
      <c r="C1383" s="132"/>
      <c r="D1383" s="132"/>
      <c r="G1383" s="133">
        <v>665.62</v>
      </c>
      <c r="H1383" s="133"/>
      <c r="I1383" s="71">
        <v>0</v>
      </c>
      <c r="K1383" s="71">
        <v>665.62</v>
      </c>
      <c r="M1383" s="133">
        <v>998.43</v>
      </c>
      <c r="N1383" s="133"/>
      <c r="P1383" s="71">
        <v>998.43</v>
      </c>
      <c r="R1383" s="132" t="s">
        <v>1515</v>
      </c>
      <c r="S1383" s="132"/>
      <c r="T1383" s="132"/>
      <c r="U1383" s="132"/>
      <c r="V1383" s="132"/>
      <c r="W1383" s="132"/>
      <c r="X1383" s="132"/>
      <c r="Y1383" s="132"/>
    </row>
    <row r="1384" spans="1:25" x14ac:dyDescent="0.25">
      <c r="A1384" s="132" t="s">
        <v>1516</v>
      </c>
      <c r="B1384" s="132"/>
      <c r="C1384" s="132"/>
      <c r="D1384" s="132"/>
      <c r="G1384" s="133">
        <v>98796.74</v>
      </c>
      <c r="H1384" s="133"/>
      <c r="I1384" s="71">
        <v>164357.32999999999</v>
      </c>
      <c r="K1384" s="71">
        <v>-65560.59</v>
      </c>
      <c r="M1384" s="133">
        <v>148195.10999999999</v>
      </c>
      <c r="N1384" s="133"/>
      <c r="P1384" s="71">
        <v>-16162.22</v>
      </c>
      <c r="R1384" s="132" t="s">
        <v>1517</v>
      </c>
      <c r="S1384" s="132"/>
      <c r="T1384" s="132"/>
      <c r="U1384" s="132"/>
      <c r="V1384" s="132"/>
      <c r="W1384" s="132"/>
      <c r="X1384" s="132"/>
      <c r="Y1384" s="132"/>
    </row>
    <row r="1385" spans="1:25" ht="0.75" customHeight="1" x14ac:dyDescent="0.25"/>
    <row r="1386" spans="1:25" x14ac:dyDescent="0.25">
      <c r="A1386" s="132" t="s">
        <v>1518</v>
      </c>
      <c r="B1386" s="132"/>
      <c r="C1386" s="132"/>
      <c r="D1386" s="132"/>
      <c r="G1386" s="133">
        <v>109.79</v>
      </c>
      <c r="H1386" s="133"/>
      <c r="I1386" s="71">
        <v>0</v>
      </c>
      <c r="K1386" s="71">
        <v>109.79</v>
      </c>
      <c r="M1386" s="133">
        <v>164.685</v>
      </c>
      <c r="N1386" s="133"/>
      <c r="P1386" s="71">
        <v>164.685</v>
      </c>
      <c r="R1386" s="132" t="s">
        <v>1519</v>
      </c>
      <c r="S1386" s="132"/>
      <c r="T1386" s="132"/>
      <c r="U1386" s="132"/>
      <c r="V1386" s="132"/>
      <c r="W1386" s="132"/>
      <c r="X1386" s="132"/>
      <c r="Y1386" s="132"/>
    </row>
    <row r="1387" spans="1:25" ht="0.75" customHeight="1" x14ac:dyDescent="0.25"/>
    <row r="1388" spans="1:25" x14ac:dyDescent="0.25">
      <c r="A1388" s="132" t="s">
        <v>1520</v>
      </c>
      <c r="B1388" s="132"/>
      <c r="C1388" s="132"/>
      <c r="D1388" s="132"/>
      <c r="G1388" s="133">
        <v>5895.55</v>
      </c>
      <c r="H1388" s="133"/>
      <c r="I1388" s="71">
        <v>16676.41</v>
      </c>
      <c r="K1388" s="71">
        <v>-10780.86</v>
      </c>
      <c r="M1388" s="133">
        <v>8843.3250000000007</v>
      </c>
      <c r="N1388" s="133"/>
      <c r="P1388" s="71">
        <v>-7833.085</v>
      </c>
      <c r="R1388" s="132" t="s">
        <v>1521</v>
      </c>
      <c r="S1388" s="132"/>
      <c r="T1388" s="132"/>
      <c r="U1388" s="132"/>
      <c r="V1388" s="132"/>
      <c r="W1388" s="132"/>
      <c r="X1388" s="132"/>
      <c r="Y1388" s="132"/>
    </row>
    <row r="1389" spans="1:25" ht="0.75" customHeight="1" x14ac:dyDescent="0.25"/>
    <row r="1390" spans="1:25" x14ac:dyDescent="0.25">
      <c r="A1390" s="132" t="s">
        <v>1522</v>
      </c>
      <c r="B1390" s="132"/>
      <c r="C1390" s="132"/>
      <c r="D1390" s="132"/>
      <c r="G1390" s="133">
        <v>54593.01</v>
      </c>
      <c r="H1390" s="133"/>
      <c r="I1390" s="71">
        <v>265578.21000000002</v>
      </c>
      <c r="K1390" s="71">
        <v>-210985.2</v>
      </c>
      <c r="M1390" s="133">
        <v>81889.514999999999</v>
      </c>
      <c r="N1390" s="133"/>
      <c r="P1390" s="71">
        <v>-183688.69500000001</v>
      </c>
      <c r="R1390" s="132" t="s">
        <v>1523</v>
      </c>
      <c r="S1390" s="132"/>
      <c r="T1390" s="132"/>
      <c r="U1390" s="132"/>
      <c r="V1390" s="132"/>
      <c r="W1390" s="132"/>
      <c r="X1390" s="132"/>
      <c r="Y1390" s="132"/>
    </row>
    <row r="1391" spans="1:25" ht="0.75" customHeight="1" x14ac:dyDescent="0.25"/>
    <row r="1392" spans="1:25" x14ac:dyDescent="0.25">
      <c r="A1392" s="132" t="s">
        <v>1524</v>
      </c>
      <c r="B1392" s="132"/>
      <c r="C1392" s="132"/>
      <c r="D1392" s="132"/>
      <c r="G1392" s="133">
        <v>78419.929999999993</v>
      </c>
      <c r="H1392" s="133"/>
      <c r="I1392" s="71">
        <v>6050.22</v>
      </c>
      <c r="K1392" s="71">
        <v>72369.710000000006</v>
      </c>
      <c r="M1392" s="133">
        <v>117629.895</v>
      </c>
      <c r="N1392" s="133"/>
      <c r="P1392" s="71">
        <v>111579.675</v>
      </c>
      <c r="R1392" s="132" t="s">
        <v>1525</v>
      </c>
      <c r="S1392" s="132"/>
      <c r="T1392" s="132"/>
      <c r="U1392" s="132"/>
      <c r="V1392" s="132"/>
      <c r="W1392" s="132"/>
      <c r="X1392" s="132"/>
      <c r="Y1392" s="132"/>
    </row>
    <row r="1393" spans="1:25" ht="0.75" customHeight="1" x14ac:dyDescent="0.25"/>
    <row r="1394" spans="1:25" x14ac:dyDescent="0.25">
      <c r="A1394" s="132" t="s">
        <v>1526</v>
      </c>
      <c r="B1394" s="132"/>
      <c r="C1394" s="132"/>
      <c r="D1394" s="132"/>
      <c r="G1394" s="133">
        <v>7189.87</v>
      </c>
      <c r="H1394" s="133"/>
      <c r="I1394" s="71">
        <v>3676.84</v>
      </c>
      <c r="K1394" s="71">
        <v>3513.03</v>
      </c>
      <c r="M1394" s="133">
        <v>10784.805</v>
      </c>
      <c r="N1394" s="133"/>
      <c r="P1394" s="71">
        <v>7107.9650000000001</v>
      </c>
      <c r="R1394" s="132" t="s">
        <v>1527</v>
      </c>
      <c r="S1394" s="132"/>
      <c r="T1394" s="132"/>
      <c r="U1394" s="132"/>
      <c r="V1394" s="132"/>
      <c r="W1394" s="132"/>
      <c r="X1394" s="132"/>
      <c r="Y1394" s="132"/>
    </row>
    <row r="1395" spans="1:25" ht="0.75" customHeight="1" x14ac:dyDescent="0.25"/>
    <row r="1396" spans="1:25" x14ac:dyDescent="0.25">
      <c r="A1396" s="132" t="s">
        <v>1528</v>
      </c>
      <c r="B1396" s="132"/>
      <c r="C1396" s="132"/>
      <c r="D1396" s="132"/>
      <c r="G1396" s="133">
        <v>3062.41</v>
      </c>
      <c r="H1396" s="133"/>
      <c r="I1396" s="71">
        <v>0</v>
      </c>
      <c r="K1396" s="71">
        <v>3062.41</v>
      </c>
      <c r="M1396" s="133">
        <v>4593.6149999999998</v>
      </c>
      <c r="N1396" s="133"/>
      <c r="P1396" s="71">
        <v>4593.6149999999998</v>
      </c>
      <c r="R1396" s="132" t="s">
        <v>1529</v>
      </c>
      <c r="S1396" s="132"/>
      <c r="T1396" s="132"/>
      <c r="U1396" s="132"/>
      <c r="V1396" s="132"/>
      <c r="W1396" s="132"/>
      <c r="X1396" s="132"/>
      <c r="Y1396" s="132"/>
    </row>
    <row r="1397" spans="1:25" ht="0.75" customHeight="1" x14ac:dyDescent="0.25"/>
    <row r="1398" spans="1:25" x14ac:dyDescent="0.25">
      <c r="A1398" s="132" t="s">
        <v>1530</v>
      </c>
      <c r="B1398" s="132"/>
      <c r="C1398" s="132"/>
      <c r="D1398" s="132"/>
      <c r="G1398" s="133">
        <v>984.41</v>
      </c>
      <c r="H1398" s="133"/>
      <c r="I1398" s="71">
        <v>0</v>
      </c>
      <c r="K1398" s="71">
        <v>984.41</v>
      </c>
      <c r="M1398" s="133">
        <v>1476.615</v>
      </c>
      <c r="N1398" s="133"/>
      <c r="P1398" s="71">
        <v>1476.615</v>
      </c>
      <c r="R1398" s="132" t="s">
        <v>1531</v>
      </c>
      <c r="S1398" s="132"/>
      <c r="T1398" s="132"/>
      <c r="U1398" s="132"/>
      <c r="V1398" s="132"/>
      <c r="W1398" s="132"/>
      <c r="X1398" s="132"/>
      <c r="Y1398" s="132"/>
    </row>
    <row r="1399" spans="1:25" ht="0.75" customHeight="1" x14ac:dyDescent="0.25"/>
    <row r="1400" spans="1:25" x14ac:dyDescent="0.25">
      <c r="A1400" s="132" t="s">
        <v>1532</v>
      </c>
      <c r="B1400" s="132"/>
      <c r="C1400" s="132"/>
      <c r="D1400" s="132"/>
      <c r="G1400" s="133">
        <v>0</v>
      </c>
      <c r="H1400" s="133"/>
      <c r="I1400" s="71">
        <v>922.96</v>
      </c>
      <c r="K1400" s="71">
        <v>-922.96</v>
      </c>
      <c r="M1400" s="133">
        <v>0</v>
      </c>
      <c r="N1400" s="133"/>
      <c r="P1400" s="71">
        <v>-922.96</v>
      </c>
      <c r="R1400" s="132" t="s">
        <v>1533</v>
      </c>
      <c r="S1400" s="132"/>
      <c r="T1400" s="132"/>
      <c r="U1400" s="132"/>
      <c r="V1400" s="132"/>
      <c r="W1400" s="132"/>
      <c r="X1400" s="132"/>
      <c r="Y1400" s="132"/>
    </row>
    <row r="1401" spans="1:25" ht="0.75" customHeight="1" x14ac:dyDescent="0.25"/>
    <row r="1402" spans="1:25" x14ac:dyDescent="0.25">
      <c r="A1402" s="132" t="s">
        <v>1534</v>
      </c>
      <c r="B1402" s="132"/>
      <c r="C1402" s="132"/>
      <c r="D1402" s="132"/>
      <c r="G1402" s="133">
        <v>11731.67</v>
      </c>
      <c r="H1402" s="133"/>
      <c r="I1402" s="71">
        <v>10736.81</v>
      </c>
      <c r="K1402" s="71">
        <v>994.86</v>
      </c>
      <c r="M1402" s="133">
        <v>17597.505000000001</v>
      </c>
      <c r="N1402" s="133"/>
      <c r="P1402" s="71">
        <v>6860.6949999999997</v>
      </c>
      <c r="R1402" s="132" t="s">
        <v>1535</v>
      </c>
      <c r="S1402" s="132"/>
      <c r="T1402" s="132"/>
      <c r="U1402" s="132"/>
      <c r="V1402" s="132"/>
      <c r="W1402" s="132"/>
      <c r="X1402" s="132"/>
      <c r="Y1402" s="132"/>
    </row>
    <row r="1403" spans="1:25" ht="0.75" customHeight="1" x14ac:dyDescent="0.25"/>
    <row r="1404" spans="1:25" x14ac:dyDescent="0.25">
      <c r="A1404" s="132" t="s">
        <v>1536</v>
      </c>
      <c r="B1404" s="132"/>
      <c r="C1404" s="132"/>
      <c r="D1404" s="132"/>
      <c r="G1404" s="133">
        <v>310.7</v>
      </c>
      <c r="H1404" s="133"/>
      <c r="I1404" s="71">
        <v>922.96</v>
      </c>
      <c r="K1404" s="71">
        <v>-612.26</v>
      </c>
      <c r="M1404" s="133">
        <v>466.05</v>
      </c>
      <c r="N1404" s="133"/>
      <c r="P1404" s="71">
        <v>-456.91</v>
      </c>
      <c r="R1404" s="132" t="s">
        <v>1537</v>
      </c>
      <c r="S1404" s="132"/>
      <c r="T1404" s="132"/>
      <c r="U1404" s="132"/>
      <c r="V1404" s="132"/>
      <c r="W1404" s="132"/>
      <c r="X1404" s="132"/>
      <c r="Y1404" s="132"/>
    </row>
    <row r="1405" spans="1:25" ht="0.75" customHeight="1" x14ac:dyDescent="0.25"/>
    <row r="1406" spans="1:25" x14ac:dyDescent="0.25">
      <c r="A1406" s="132" t="s">
        <v>1538</v>
      </c>
      <c r="B1406" s="132"/>
      <c r="C1406" s="132"/>
      <c r="D1406" s="132"/>
      <c r="G1406" s="133">
        <v>3578.23</v>
      </c>
      <c r="H1406" s="133"/>
      <c r="I1406" s="71">
        <v>14505.53</v>
      </c>
      <c r="K1406" s="71">
        <v>-10927.3</v>
      </c>
      <c r="M1406" s="133">
        <v>5367.3450000000003</v>
      </c>
      <c r="N1406" s="133"/>
      <c r="P1406" s="71">
        <v>-9138.1849999999995</v>
      </c>
      <c r="R1406" s="132" t="s">
        <v>1539</v>
      </c>
      <c r="S1406" s="132"/>
      <c r="T1406" s="132"/>
      <c r="U1406" s="132"/>
      <c r="V1406" s="132"/>
      <c r="W1406" s="132"/>
      <c r="X1406" s="132"/>
      <c r="Y1406" s="132"/>
    </row>
    <row r="1407" spans="1:25" ht="0.75" customHeight="1" x14ac:dyDescent="0.25"/>
    <row r="1408" spans="1:25" x14ac:dyDescent="0.25">
      <c r="A1408" s="132" t="s">
        <v>1540</v>
      </c>
      <c r="B1408" s="132"/>
      <c r="C1408" s="132"/>
      <c r="D1408" s="132"/>
      <c r="G1408" s="133">
        <v>50.85</v>
      </c>
      <c r="H1408" s="133"/>
      <c r="I1408" s="71">
        <v>0</v>
      </c>
      <c r="K1408" s="71">
        <v>50.85</v>
      </c>
      <c r="M1408" s="133">
        <v>76.275000000000006</v>
      </c>
      <c r="N1408" s="133"/>
      <c r="P1408" s="71">
        <v>76.275000000000006</v>
      </c>
      <c r="R1408" s="132" t="s">
        <v>1541</v>
      </c>
      <c r="S1408" s="132"/>
      <c r="T1408" s="132"/>
      <c r="U1408" s="132"/>
      <c r="V1408" s="132"/>
      <c r="W1408" s="132"/>
      <c r="X1408" s="132"/>
      <c r="Y1408" s="132"/>
    </row>
    <row r="1409" spans="1:25" ht="0.75" customHeight="1" x14ac:dyDescent="0.25"/>
    <row r="1410" spans="1:25" x14ac:dyDescent="0.25">
      <c r="A1410" s="132" t="s">
        <v>1542</v>
      </c>
      <c r="B1410" s="132"/>
      <c r="C1410" s="132"/>
      <c r="D1410" s="132"/>
      <c r="G1410" s="133">
        <v>4108.32</v>
      </c>
      <c r="H1410" s="133"/>
      <c r="I1410" s="71">
        <v>0</v>
      </c>
      <c r="K1410" s="71">
        <v>4108.32</v>
      </c>
      <c r="M1410" s="133">
        <v>6162.48</v>
      </c>
      <c r="N1410" s="133"/>
      <c r="P1410" s="71">
        <v>6162.48</v>
      </c>
      <c r="R1410" s="132" t="s">
        <v>1543</v>
      </c>
      <c r="S1410" s="132"/>
      <c r="T1410" s="132"/>
      <c r="U1410" s="132"/>
      <c r="V1410" s="132"/>
      <c r="W1410" s="132"/>
      <c r="X1410" s="132"/>
      <c r="Y1410" s="132"/>
    </row>
    <row r="1411" spans="1:25" ht="0.75" customHeight="1" x14ac:dyDescent="0.25"/>
    <row r="1412" spans="1:25" x14ac:dyDescent="0.25">
      <c r="A1412" s="132" t="s">
        <v>1544</v>
      </c>
      <c r="B1412" s="132"/>
      <c r="C1412" s="132"/>
      <c r="D1412" s="132"/>
      <c r="G1412" s="133">
        <v>1461.35</v>
      </c>
      <c r="H1412" s="133"/>
      <c r="I1412" s="71">
        <v>1845.92</v>
      </c>
      <c r="K1412" s="71">
        <v>-384.57</v>
      </c>
      <c r="M1412" s="133">
        <v>2192.0250000000001</v>
      </c>
      <c r="N1412" s="133"/>
      <c r="P1412" s="71">
        <v>346.10500000000002</v>
      </c>
      <c r="R1412" s="132" t="s">
        <v>1545</v>
      </c>
      <c r="S1412" s="132"/>
      <c r="T1412" s="132"/>
      <c r="U1412" s="132"/>
      <c r="V1412" s="132"/>
      <c r="W1412" s="132"/>
      <c r="X1412" s="132"/>
      <c r="Y1412" s="132"/>
    </row>
    <row r="1413" spans="1:25" ht="0.75" customHeight="1" x14ac:dyDescent="0.25"/>
    <row r="1414" spans="1:25" x14ac:dyDescent="0.25">
      <c r="A1414" s="132" t="s">
        <v>1546</v>
      </c>
      <c r="B1414" s="132"/>
      <c r="C1414" s="132"/>
      <c r="D1414" s="132"/>
      <c r="G1414" s="133">
        <v>1428.24</v>
      </c>
      <c r="H1414" s="133"/>
      <c r="I1414" s="71">
        <v>553.79</v>
      </c>
      <c r="K1414" s="71">
        <v>874.45</v>
      </c>
      <c r="M1414" s="133">
        <v>2142.36</v>
      </c>
      <c r="N1414" s="133"/>
      <c r="P1414" s="71">
        <v>1588.57</v>
      </c>
      <c r="R1414" s="132" t="s">
        <v>1547</v>
      </c>
      <c r="S1414" s="132"/>
      <c r="T1414" s="132"/>
      <c r="U1414" s="132"/>
      <c r="V1414" s="132"/>
      <c r="W1414" s="132"/>
      <c r="X1414" s="132"/>
      <c r="Y1414" s="132"/>
    </row>
    <row r="1415" spans="1:25" ht="0.75" customHeight="1" x14ac:dyDescent="0.25"/>
    <row r="1416" spans="1:25" x14ac:dyDescent="0.25">
      <c r="A1416" s="132" t="s">
        <v>1548</v>
      </c>
      <c r="B1416" s="132"/>
      <c r="C1416" s="132"/>
      <c r="D1416" s="132"/>
      <c r="G1416" s="133">
        <v>1831.61</v>
      </c>
      <c r="H1416" s="133"/>
      <c r="I1416" s="71">
        <v>4666.32</v>
      </c>
      <c r="K1416" s="71">
        <v>-2834.71</v>
      </c>
      <c r="M1416" s="133">
        <v>2747.415</v>
      </c>
      <c r="N1416" s="133"/>
      <c r="P1416" s="71">
        <v>-1918.905</v>
      </c>
      <c r="R1416" s="132" t="s">
        <v>1549</v>
      </c>
      <c r="S1416" s="132"/>
      <c r="T1416" s="132"/>
      <c r="U1416" s="132"/>
      <c r="V1416" s="132"/>
      <c r="W1416" s="132"/>
      <c r="X1416" s="132"/>
      <c r="Y1416" s="132"/>
    </row>
    <row r="1417" spans="1:25" ht="0.75" customHeight="1" x14ac:dyDescent="0.25"/>
    <row r="1418" spans="1:25" x14ac:dyDescent="0.25">
      <c r="A1418" s="132" t="s">
        <v>1550</v>
      </c>
      <c r="B1418" s="132"/>
      <c r="C1418" s="132"/>
      <c r="D1418" s="132"/>
      <c r="G1418" s="133">
        <v>5149.83</v>
      </c>
      <c r="H1418" s="133"/>
      <c r="I1418" s="71">
        <v>3105</v>
      </c>
      <c r="K1418" s="71">
        <v>2044.83</v>
      </c>
      <c r="M1418" s="133">
        <v>7724.7449999999999</v>
      </c>
      <c r="N1418" s="133"/>
      <c r="P1418" s="71">
        <v>4619.7449999999999</v>
      </c>
      <c r="R1418" s="132" t="s">
        <v>1551</v>
      </c>
      <c r="S1418" s="132"/>
      <c r="T1418" s="132"/>
      <c r="U1418" s="132"/>
      <c r="V1418" s="132"/>
      <c r="W1418" s="132"/>
      <c r="X1418" s="132"/>
      <c r="Y1418" s="132"/>
    </row>
    <row r="1419" spans="1:25" ht="0.75" customHeight="1" x14ac:dyDescent="0.25"/>
    <row r="1420" spans="1:25" x14ac:dyDescent="0.25">
      <c r="A1420" s="132" t="s">
        <v>1552</v>
      </c>
      <c r="B1420" s="132"/>
      <c r="C1420" s="132"/>
      <c r="D1420" s="132"/>
      <c r="G1420" s="133">
        <v>0</v>
      </c>
      <c r="H1420" s="133"/>
      <c r="I1420" s="71">
        <v>336.12</v>
      </c>
      <c r="K1420" s="71">
        <v>-336.12</v>
      </c>
      <c r="M1420" s="133">
        <v>0</v>
      </c>
      <c r="N1420" s="133"/>
      <c r="P1420" s="71">
        <v>-336.12</v>
      </c>
      <c r="R1420" s="132" t="s">
        <v>1553</v>
      </c>
      <c r="S1420" s="132"/>
      <c r="T1420" s="132"/>
      <c r="U1420" s="132"/>
      <c r="V1420" s="132"/>
      <c r="W1420" s="132"/>
      <c r="X1420" s="132"/>
      <c r="Y1420" s="132"/>
    </row>
    <row r="1421" spans="1:25" ht="0.75" customHeight="1" x14ac:dyDescent="0.25"/>
    <row r="1422" spans="1:25" x14ac:dyDescent="0.25">
      <c r="A1422" s="132" t="s">
        <v>1554</v>
      </c>
      <c r="B1422" s="132"/>
      <c r="C1422" s="132"/>
      <c r="D1422" s="132"/>
      <c r="G1422" s="133">
        <v>533.85</v>
      </c>
      <c r="H1422" s="133"/>
      <c r="I1422" s="71">
        <v>4950.91</v>
      </c>
      <c r="K1422" s="71">
        <v>-4417.0600000000004</v>
      </c>
      <c r="M1422" s="133">
        <v>800.77499999999998</v>
      </c>
      <c r="N1422" s="133"/>
      <c r="P1422" s="71">
        <v>-4150.1350000000002</v>
      </c>
      <c r="R1422" s="132" t="s">
        <v>1555</v>
      </c>
      <c r="S1422" s="132"/>
      <c r="T1422" s="132"/>
      <c r="U1422" s="132"/>
      <c r="V1422" s="132"/>
      <c r="W1422" s="132"/>
      <c r="X1422" s="132"/>
      <c r="Y1422" s="132"/>
    </row>
    <row r="1423" spans="1:25" ht="0.75" customHeight="1" x14ac:dyDescent="0.25"/>
    <row r="1424" spans="1:25" x14ac:dyDescent="0.25">
      <c r="A1424" s="132" t="s">
        <v>1556</v>
      </c>
      <c r="B1424" s="132"/>
      <c r="C1424" s="132"/>
      <c r="D1424" s="132"/>
      <c r="G1424" s="133">
        <v>1379.34</v>
      </c>
      <c r="H1424" s="133"/>
      <c r="I1424" s="71">
        <v>336.12</v>
      </c>
      <c r="K1424" s="71">
        <v>1043.22</v>
      </c>
      <c r="M1424" s="133">
        <v>2069.0100000000002</v>
      </c>
      <c r="N1424" s="133"/>
      <c r="P1424" s="71">
        <v>1732.89</v>
      </c>
      <c r="R1424" s="132" t="s">
        <v>1557</v>
      </c>
      <c r="S1424" s="132"/>
      <c r="T1424" s="132"/>
      <c r="U1424" s="132"/>
      <c r="V1424" s="132"/>
      <c r="W1424" s="132"/>
      <c r="X1424" s="132"/>
      <c r="Y1424" s="132"/>
    </row>
    <row r="1425" spans="1:25" ht="0.75" customHeight="1" x14ac:dyDescent="0.25"/>
    <row r="1426" spans="1:25" x14ac:dyDescent="0.25">
      <c r="A1426" s="132" t="s">
        <v>1558</v>
      </c>
      <c r="B1426" s="132"/>
      <c r="C1426" s="132"/>
      <c r="D1426" s="132"/>
      <c r="G1426" s="133">
        <v>62.9</v>
      </c>
      <c r="H1426" s="133"/>
      <c r="I1426" s="71">
        <v>0</v>
      </c>
      <c r="K1426" s="71">
        <v>62.9</v>
      </c>
      <c r="M1426" s="133">
        <v>94.35</v>
      </c>
      <c r="N1426" s="133"/>
      <c r="P1426" s="71">
        <v>94.35</v>
      </c>
      <c r="R1426" s="132" t="s">
        <v>1559</v>
      </c>
      <c r="S1426" s="132"/>
      <c r="T1426" s="132"/>
      <c r="U1426" s="132"/>
      <c r="V1426" s="132"/>
      <c r="W1426" s="132"/>
      <c r="X1426" s="132"/>
      <c r="Y1426" s="132"/>
    </row>
    <row r="1427" spans="1:25" ht="0.75" customHeight="1" x14ac:dyDescent="0.25"/>
    <row r="1428" spans="1:25" x14ac:dyDescent="0.25">
      <c r="A1428" s="132" t="s">
        <v>1560</v>
      </c>
      <c r="B1428" s="132"/>
      <c r="C1428" s="132"/>
      <c r="D1428" s="132"/>
      <c r="G1428" s="133">
        <v>1658.19</v>
      </c>
      <c r="H1428" s="133"/>
      <c r="I1428" s="71">
        <v>3105</v>
      </c>
      <c r="K1428" s="71">
        <v>-1446.81</v>
      </c>
      <c r="M1428" s="133">
        <v>2487.2849999999999</v>
      </c>
      <c r="N1428" s="133"/>
      <c r="P1428" s="71">
        <v>-617.71500000000003</v>
      </c>
      <c r="R1428" s="132" t="s">
        <v>1561</v>
      </c>
      <c r="S1428" s="132"/>
      <c r="T1428" s="132"/>
      <c r="U1428" s="132"/>
      <c r="V1428" s="132"/>
      <c r="W1428" s="132"/>
      <c r="X1428" s="132"/>
      <c r="Y1428" s="132"/>
    </row>
    <row r="1429" spans="1:25" ht="0.75" customHeight="1" x14ac:dyDescent="0.25"/>
    <row r="1430" spans="1:25" x14ac:dyDescent="0.25">
      <c r="A1430" s="132" t="s">
        <v>1562</v>
      </c>
      <c r="B1430" s="132"/>
      <c r="C1430" s="132"/>
      <c r="D1430" s="132"/>
      <c r="G1430" s="133">
        <v>8.4700000000000006</v>
      </c>
      <c r="H1430" s="133"/>
      <c r="I1430" s="71">
        <v>0</v>
      </c>
      <c r="K1430" s="71">
        <v>8.4700000000000006</v>
      </c>
      <c r="M1430" s="133">
        <v>12.705</v>
      </c>
      <c r="N1430" s="133"/>
      <c r="P1430" s="71">
        <v>12.705</v>
      </c>
      <c r="R1430" s="132" t="s">
        <v>1563</v>
      </c>
      <c r="S1430" s="132"/>
      <c r="T1430" s="132"/>
      <c r="U1430" s="132"/>
      <c r="V1430" s="132"/>
      <c r="W1430" s="132"/>
      <c r="X1430" s="132"/>
      <c r="Y1430" s="132"/>
    </row>
    <row r="1431" spans="1:25" ht="0.75" customHeight="1" x14ac:dyDescent="0.25"/>
    <row r="1432" spans="1:25" x14ac:dyDescent="0.25">
      <c r="A1432" s="132" t="s">
        <v>1564</v>
      </c>
      <c r="B1432" s="132"/>
      <c r="C1432" s="132"/>
      <c r="D1432" s="132"/>
      <c r="G1432" s="133">
        <v>9.4600000000000009</v>
      </c>
      <c r="H1432" s="133"/>
      <c r="I1432" s="71">
        <v>922.96</v>
      </c>
      <c r="K1432" s="71">
        <v>-913.5</v>
      </c>
      <c r="M1432" s="133">
        <v>14.19</v>
      </c>
      <c r="N1432" s="133"/>
      <c r="P1432" s="71">
        <v>-908.77</v>
      </c>
      <c r="R1432" s="132" t="s">
        <v>1565</v>
      </c>
      <c r="S1432" s="132"/>
      <c r="T1432" s="132"/>
      <c r="U1432" s="132"/>
      <c r="V1432" s="132"/>
      <c r="W1432" s="132"/>
      <c r="X1432" s="132"/>
      <c r="Y1432" s="132"/>
    </row>
    <row r="1433" spans="1:25" ht="0.75" customHeight="1" x14ac:dyDescent="0.25"/>
    <row r="1434" spans="1:25" x14ac:dyDescent="0.25">
      <c r="A1434" s="132" t="s">
        <v>1566</v>
      </c>
      <c r="B1434" s="132"/>
      <c r="C1434" s="132"/>
      <c r="D1434" s="132"/>
      <c r="G1434" s="133">
        <v>27.65</v>
      </c>
      <c r="H1434" s="133"/>
      <c r="I1434" s="71">
        <v>922.96</v>
      </c>
      <c r="K1434" s="71">
        <v>-895.31</v>
      </c>
      <c r="M1434" s="133">
        <v>41.475000000000001</v>
      </c>
      <c r="N1434" s="133"/>
      <c r="P1434" s="71">
        <v>-881.48500000000001</v>
      </c>
      <c r="R1434" s="132" t="s">
        <v>1567</v>
      </c>
      <c r="S1434" s="132"/>
      <c r="T1434" s="132"/>
      <c r="U1434" s="132"/>
      <c r="V1434" s="132"/>
      <c r="W1434" s="132"/>
      <c r="X1434" s="132"/>
      <c r="Y1434" s="132"/>
    </row>
    <row r="1435" spans="1:25" ht="0.75" customHeight="1" x14ac:dyDescent="0.25"/>
    <row r="1436" spans="1:25" x14ac:dyDescent="0.25">
      <c r="A1436" s="132" t="s">
        <v>1568</v>
      </c>
      <c r="B1436" s="132"/>
      <c r="C1436" s="132"/>
      <c r="D1436" s="132"/>
      <c r="G1436" s="133">
        <v>522.99</v>
      </c>
      <c r="H1436" s="133"/>
      <c r="I1436" s="71">
        <v>6426.77</v>
      </c>
      <c r="K1436" s="71">
        <v>-5903.78</v>
      </c>
      <c r="M1436" s="133">
        <v>784.48500000000001</v>
      </c>
      <c r="N1436" s="133"/>
      <c r="P1436" s="71">
        <v>-5642.2849999999999</v>
      </c>
      <c r="R1436" s="132" t="s">
        <v>1569</v>
      </c>
      <c r="S1436" s="132"/>
      <c r="T1436" s="132"/>
      <c r="U1436" s="132"/>
      <c r="V1436" s="132"/>
      <c r="W1436" s="132"/>
      <c r="X1436" s="132"/>
      <c r="Y1436" s="132"/>
    </row>
    <row r="1437" spans="1:25" ht="0.75" customHeight="1" x14ac:dyDescent="0.25"/>
    <row r="1438" spans="1:25" x14ac:dyDescent="0.25">
      <c r="A1438" s="132" t="s">
        <v>1570</v>
      </c>
      <c r="B1438" s="132"/>
      <c r="C1438" s="132"/>
      <c r="D1438" s="132"/>
      <c r="G1438" s="133">
        <v>126.55</v>
      </c>
      <c r="H1438" s="133"/>
      <c r="I1438" s="71">
        <v>0</v>
      </c>
      <c r="K1438" s="71">
        <v>126.55</v>
      </c>
      <c r="M1438" s="133">
        <v>189.82499999999999</v>
      </c>
      <c r="N1438" s="133"/>
      <c r="P1438" s="71">
        <v>189.82499999999999</v>
      </c>
      <c r="R1438" s="132" t="s">
        <v>1571</v>
      </c>
      <c r="S1438" s="132"/>
      <c r="T1438" s="132"/>
      <c r="U1438" s="132"/>
      <c r="V1438" s="132"/>
      <c r="W1438" s="132"/>
      <c r="X1438" s="132"/>
      <c r="Y1438" s="132"/>
    </row>
    <row r="1439" spans="1:25" ht="0.75" customHeight="1" x14ac:dyDescent="0.25"/>
    <row r="1440" spans="1:25" x14ac:dyDescent="0.25">
      <c r="A1440" s="132" t="s">
        <v>1572</v>
      </c>
      <c r="B1440" s="132"/>
      <c r="C1440" s="132"/>
      <c r="D1440" s="132"/>
      <c r="G1440" s="133">
        <v>176.85</v>
      </c>
      <c r="H1440" s="133"/>
      <c r="I1440" s="71">
        <v>0</v>
      </c>
      <c r="K1440" s="71">
        <v>176.85</v>
      </c>
      <c r="M1440" s="133">
        <v>265.27499999999998</v>
      </c>
      <c r="N1440" s="133"/>
      <c r="P1440" s="71">
        <v>265.27499999999998</v>
      </c>
      <c r="R1440" s="132" t="s">
        <v>1573</v>
      </c>
      <c r="S1440" s="132"/>
      <c r="T1440" s="132"/>
      <c r="U1440" s="132"/>
      <c r="V1440" s="132"/>
      <c r="W1440" s="132"/>
      <c r="X1440" s="132"/>
      <c r="Y1440" s="132"/>
    </row>
    <row r="1441" spans="1:25" ht="0.75" customHeight="1" x14ac:dyDescent="0.25"/>
    <row r="1442" spans="1:25" x14ac:dyDescent="0.25">
      <c r="A1442" s="132" t="s">
        <v>1574</v>
      </c>
      <c r="B1442" s="132"/>
      <c r="C1442" s="132"/>
      <c r="D1442" s="132"/>
      <c r="G1442" s="133">
        <v>171.75</v>
      </c>
      <c r="H1442" s="133"/>
      <c r="I1442" s="71">
        <v>0</v>
      </c>
      <c r="K1442" s="71">
        <v>171.75</v>
      </c>
      <c r="M1442" s="133">
        <v>257.625</v>
      </c>
      <c r="N1442" s="133"/>
      <c r="P1442" s="71">
        <v>257.625</v>
      </c>
      <c r="R1442" s="132" t="s">
        <v>1575</v>
      </c>
      <c r="S1442" s="132"/>
      <c r="T1442" s="132"/>
      <c r="U1442" s="132"/>
      <c r="V1442" s="132"/>
      <c r="W1442" s="132"/>
      <c r="X1442" s="132"/>
      <c r="Y1442" s="132"/>
    </row>
    <row r="1443" spans="1:25" ht="0.75" customHeight="1" x14ac:dyDescent="0.25"/>
    <row r="1444" spans="1:25" x14ac:dyDescent="0.25">
      <c r="A1444" s="132" t="s">
        <v>1576</v>
      </c>
      <c r="B1444" s="132"/>
      <c r="C1444" s="132"/>
      <c r="D1444" s="132"/>
      <c r="G1444" s="133">
        <v>1733.72</v>
      </c>
      <c r="H1444" s="133"/>
      <c r="I1444" s="71">
        <v>0</v>
      </c>
      <c r="K1444" s="71">
        <v>1733.72</v>
      </c>
      <c r="M1444" s="133">
        <v>2600.58</v>
      </c>
      <c r="N1444" s="133"/>
      <c r="P1444" s="71">
        <v>2600.58</v>
      </c>
      <c r="R1444" s="132" t="s">
        <v>1577</v>
      </c>
      <c r="S1444" s="132"/>
      <c r="T1444" s="132"/>
      <c r="U1444" s="132"/>
      <c r="V1444" s="132"/>
      <c r="W1444" s="132"/>
      <c r="X1444" s="132"/>
      <c r="Y1444" s="132"/>
    </row>
    <row r="1445" spans="1:25" ht="0.75" customHeight="1" x14ac:dyDescent="0.25"/>
    <row r="1446" spans="1:25" x14ac:dyDescent="0.25">
      <c r="A1446" s="132" t="s">
        <v>1578</v>
      </c>
      <c r="B1446" s="132"/>
      <c r="C1446" s="132"/>
      <c r="D1446" s="132"/>
      <c r="G1446" s="133">
        <v>127.17</v>
      </c>
      <c r="H1446" s="133"/>
      <c r="I1446" s="71">
        <v>0</v>
      </c>
      <c r="K1446" s="71">
        <v>127.17</v>
      </c>
      <c r="M1446" s="133">
        <v>190.755</v>
      </c>
      <c r="N1446" s="133"/>
      <c r="P1446" s="71">
        <v>190.755</v>
      </c>
      <c r="R1446" s="132" t="s">
        <v>1579</v>
      </c>
      <c r="S1446" s="132"/>
      <c r="T1446" s="132"/>
      <c r="U1446" s="132"/>
      <c r="V1446" s="132"/>
      <c r="W1446" s="132"/>
      <c r="X1446" s="132"/>
      <c r="Y1446" s="132"/>
    </row>
    <row r="1447" spans="1:25" ht="0.75" customHeight="1" x14ac:dyDescent="0.25"/>
    <row r="1448" spans="1:25" x14ac:dyDescent="0.25">
      <c r="A1448" s="132" t="s">
        <v>1580</v>
      </c>
      <c r="B1448" s="132"/>
      <c r="C1448" s="132"/>
      <c r="D1448" s="132"/>
      <c r="G1448" s="133">
        <v>28107.24</v>
      </c>
      <c r="H1448" s="133"/>
      <c r="I1448" s="71">
        <v>70731.45</v>
      </c>
      <c r="K1448" s="71">
        <v>-42624.21</v>
      </c>
      <c r="M1448" s="133">
        <v>42160.86</v>
      </c>
      <c r="N1448" s="133"/>
      <c r="P1448" s="71">
        <v>-28570.59</v>
      </c>
      <c r="R1448" s="132" t="s">
        <v>1581</v>
      </c>
      <c r="S1448" s="132"/>
      <c r="T1448" s="132"/>
      <c r="U1448" s="132"/>
      <c r="V1448" s="132"/>
      <c r="W1448" s="132"/>
      <c r="X1448" s="132"/>
      <c r="Y1448" s="132"/>
    </row>
    <row r="1449" spans="1:25" ht="0.75" customHeight="1" x14ac:dyDescent="0.25"/>
    <row r="1450" spans="1:25" x14ac:dyDescent="0.25">
      <c r="A1450" s="132" t="s">
        <v>1582</v>
      </c>
      <c r="B1450" s="132"/>
      <c r="C1450" s="132"/>
      <c r="D1450" s="132"/>
      <c r="G1450" s="133">
        <v>2282.19</v>
      </c>
      <c r="H1450" s="133"/>
      <c r="I1450" s="71">
        <v>9292.9599999999991</v>
      </c>
      <c r="K1450" s="71">
        <v>-7010.77</v>
      </c>
      <c r="M1450" s="133">
        <v>3423.2849999999999</v>
      </c>
      <c r="N1450" s="133"/>
      <c r="P1450" s="71">
        <v>-5869.6750000000002</v>
      </c>
      <c r="R1450" s="132" t="s">
        <v>1583</v>
      </c>
      <c r="S1450" s="132"/>
      <c r="T1450" s="132"/>
      <c r="U1450" s="132"/>
      <c r="V1450" s="132"/>
      <c r="W1450" s="132"/>
      <c r="X1450" s="132"/>
      <c r="Y1450" s="132"/>
    </row>
    <row r="1451" spans="1:25" ht="0.75" customHeight="1" x14ac:dyDescent="0.25"/>
    <row r="1452" spans="1:25" x14ac:dyDescent="0.25">
      <c r="A1452" s="132" t="s">
        <v>1584</v>
      </c>
      <c r="B1452" s="132"/>
      <c r="C1452" s="132"/>
      <c r="D1452" s="132"/>
      <c r="G1452" s="133">
        <v>18843.2</v>
      </c>
      <c r="H1452" s="133"/>
      <c r="I1452" s="71">
        <v>67767.899999999994</v>
      </c>
      <c r="K1452" s="71">
        <v>-48924.7</v>
      </c>
      <c r="M1452" s="133">
        <v>28264.799999999999</v>
      </c>
      <c r="N1452" s="133"/>
      <c r="P1452" s="71">
        <v>-39503.1</v>
      </c>
      <c r="R1452" s="132" t="s">
        <v>1585</v>
      </c>
      <c r="S1452" s="132"/>
      <c r="T1452" s="132"/>
      <c r="U1452" s="132"/>
      <c r="V1452" s="132"/>
      <c r="W1452" s="132"/>
      <c r="X1452" s="132"/>
      <c r="Y1452" s="132"/>
    </row>
    <row r="1453" spans="1:25" ht="0.75" customHeight="1" x14ac:dyDescent="0.25"/>
    <row r="1454" spans="1:25" x14ac:dyDescent="0.25">
      <c r="A1454" s="132" t="s">
        <v>1586</v>
      </c>
      <c r="B1454" s="132"/>
      <c r="C1454" s="132"/>
      <c r="D1454" s="132"/>
      <c r="G1454" s="133">
        <v>3667.91</v>
      </c>
      <c r="H1454" s="133"/>
      <c r="I1454" s="71">
        <v>10166.9</v>
      </c>
      <c r="K1454" s="71">
        <v>-6498.99</v>
      </c>
      <c r="M1454" s="133">
        <v>5501.8649999999998</v>
      </c>
      <c r="N1454" s="133"/>
      <c r="P1454" s="71">
        <v>-4665.0349999999999</v>
      </c>
      <c r="R1454" s="132" t="s">
        <v>1585</v>
      </c>
      <c r="S1454" s="132"/>
      <c r="T1454" s="132"/>
      <c r="U1454" s="132"/>
      <c r="V1454" s="132"/>
      <c r="W1454" s="132"/>
      <c r="X1454" s="132"/>
      <c r="Y1454" s="132"/>
    </row>
    <row r="1455" spans="1:25" ht="0.75" customHeight="1" x14ac:dyDescent="0.25"/>
    <row r="1456" spans="1:25" x14ac:dyDescent="0.25">
      <c r="A1456" s="132" t="s">
        <v>1587</v>
      </c>
      <c r="B1456" s="132"/>
      <c r="C1456" s="132"/>
      <c r="D1456" s="132"/>
      <c r="G1456" s="133">
        <v>1867.24</v>
      </c>
      <c r="H1456" s="133"/>
      <c r="I1456" s="71">
        <v>0</v>
      </c>
      <c r="K1456" s="71">
        <v>1867.24</v>
      </c>
      <c r="M1456" s="133">
        <v>2800.86</v>
      </c>
      <c r="N1456" s="133"/>
      <c r="P1456" s="71">
        <v>2800.86</v>
      </c>
      <c r="R1456" s="132" t="s">
        <v>1588</v>
      </c>
      <c r="S1456" s="132"/>
      <c r="T1456" s="132"/>
      <c r="U1456" s="132"/>
      <c r="V1456" s="132"/>
      <c r="W1456" s="132"/>
      <c r="X1456" s="132"/>
      <c r="Y1456" s="132"/>
    </row>
    <row r="1457" spans="1:25" ht="0.75" customHeight="1" x14ac:dyDescent="0.25"/>
    <row r="1458" spans="1:25" x14ac:dyDescent="0.25">
      <c r="A1458" s="132" t="s">
        <v>1589</v>
      </c>
      <c r="B1458" s="132"/>
      <c r="C1458" s="132"/>
      <c r="D1458" s="132"/>
      <c r="G1458" s="133">
        <v>47256.65</v>
      </c>
      <c r="H1458" s="133"/>
      <c r="I1458" s="71">
        <v>10095.24</v>
      </c>
      <c r="K1458" s="71">
        <v>37161.410000000003</v>
      </c>
      <c r="M1458" s="133">
        <v>70884.975000000006</v>
      </c>
      <c r="N1458" s="133"/>
      <c r="P1458" s="71">
        <v>60789.735000000001</v>
      </c>
      <c r="R1458" s="132" t="s">
        <v>1590</v>
      </c>
      <c r="S1458" s="132"/>
      <c r="T1458" s="132"/>
      <c r="U1458" s="132"/>
      <c r="V1458" s="132"/>
      <c r="W1458" s="132"/>
      <c r="X1458" s="132"/>
      <c r="Y1458" s="132"/>
    </row>
    <row r="1459" spans="1:25" ht="0.75" customHeight="1" x14ac:dyDescent="0.25"/>
    <row r="1460" spans="1:25" x14ac:dyDescent="0.25">
      <c r="A1460" s="132" t="s">
        <v>1591</v>
      </c>
      <c r="B1460" s="132"/>
      <c r="C1460" s="132"/>
      <c r="D1460" s="132"/>
      <c r="G1460" s="133">
        <v>281.24</v>
      </c>
      <c r="H1460" s="133"/>
      <c r="I1460" s="71">
        <v>546.85</v>
      </c>
      <c r="K1460" s="71">
        <v>-265.61</v>
      </c>
      <c r="M1460" s="133">
        <v>421.86</v>
      </c>
      <c r="N1460" s="133"/>
      <c r="P1460" s="71">
        <v>-124.99</v>
      </c>
      <c r="R1460" s="132" t="s">
        <v>1592</v>
      </c>
      <c r="S1460" s="132"/>
      <c r="T1460" s="132"/>
      <c r="U1460" s="132"/>
      <c r="V1460" s="132"/>
      <c r="W1460" s="132"/>
      <c r="X1460" s="132"/>
      <c r="Y1460" s="132"/>
    </row>
    <row r="1461" spans="1:25" ht="0.75" customHeight="1" x14ac:dyDescent="0.25"/>
    <row r="1462" spans="1:25" x14ac:dyDescent="0.25">
      <c r="A1462" s="132" t="s">
        <v>1593</v>
      </c>
      <c r="B1462" s="132"/>
      <c r="C1462" s="132"/>
      <c r="D1462" s="132"/>
      <c r="G1462" s="133">
        <v>45251.77</v>
      </c>
      <c r="H1462" s="133"/>
      <c r="I1462" s="71">
        <v>74701.820000000007</v>
      </c>
      <c r="K1462" s="71">
        <v>-29450.05</v>
      </c>
      <c r="M1462" s="133">
        <v>67877.654999999999</v>
      </c>
      <c r="N1462" s="133"/>
      <c r="P1462" s="71">
        <v>-6824.165</v>
      </c>
      <c r="R1462" s="132" t="s">
        <v>1594</v>
      </c>
      <c r="S1462" s="132"/>
      <c r="T1462" s="132"/>
      <c r="U1462" s="132"/>
      <c r="V1462" s="132"/>
      <c r="W1462" s="132"/>
      <c r="X1462" s="132"/>
      <c r="Y1462" s="132"/>
    </row>
    <row r="1463" spans="1:25" x14ac:dyDescent="0.25">
      <c r="A1463" s="132" t="s">
        <v>1595</v>
      </c>
      <c r="B1463" s="132"/>
      <c r="C1463" s="132"/>
      <c r="D1463" s="132"/>
      <c r="G1463" s="133">
        <v>85.86</v>
      </c>
      <c r="H1463" s="133"/>
      <c r="I1463" s="71">
        <v>174.44</v>
      </c>
      <c r="K1463" s="71">
        <v>-88.58</v>
      </c>
      <c r="M1463" s="133">
        <v>128.79</v>
      </c>
      <c r="N1463" s="133"/>
      <c r="P1463" s="71">
        <v>-45.65</v>
      </c>
      <c r="R1463" s="132" t="s">
        <v>1596</v>
      </c>
      <c r="S1463" s="132"/>
      <c r="T1463" s="132"/>
      <c r="U1463" s="132"/>
      <c r="V1463" s="132"/>
      <c r="W1463" s="132"/>
      <c r="X1463" s="132"/>
      <c r="Y1463" s="132"/>
    </row>
    <row r="1464" spans="1:25" ht="0.75" customHeight="1" x14ac:dyDescent="0.25"/>
    <row r="1465" spans="1:25" x14ac:dyDescent="0.25">
      <c r="A1465" s="132" t="s">
        <v>1597</v>
      </c>
      <c r="B1465" s="132"/>
      <c r="C1465" s="132"/>
      <c r="D1465" s="132"/>
      <c r="G1465" s="133">
        <v>29.08</v>
      </c>
      <c r="H1465" s="133"/>
      <c r="I1465" s="71">
        <v>18830.27</v>
      </c>
      <c r="K1465" s="71">
        <v>-18801.189999999999</v>
      </c>
      <c r="M1465" s="133">
        <v>43.62</v>
      </c>
      <c r="N1465" s="133"/>
      <c r="P1465" s="71">
        <v>-18786.650000000001</v>
      </c>
      <c r="R1465" s="132" t="s">
        <v>1598</v>
      </c>
      <c r="S1465" s="132"/>
      <c r="T1465" s="132"/>
      <c r="U1465" s="132"/>
      <c r="V1465" s="132"/>
      <c r="W1465" s="132"/>
      <c r="X1465" s="132"/>
      <c r="Y1465" s="132"/>
    </row>
    <row r="1466" spans="1:25" ht="0.75" customHeight="1" x14ac:dyDescent="0.25"/>
    <row r="1467" spans="1:25" x14ac:dyDescent="0.25">
      <c r="A1467" s="132" t="s">
        <v>1599</v>
      </c>
      <c r="B1467" s="132"/>
      <c r="C1467" s="132"/>
      <c r="D1467" s="132"/>
      <c r="G1467" s="133">
        <v>792.85</v>
      </c>
      <c r="H1467" s="133"/>
      <c r="I1467" s="71">
        <v>1362.29</v>
      </c>
      <c r="K1467" s="71">
        <v>-569.44000000000005</v>
      </c>
      <c r="M1467" s="133">
        <v>1189.2750000000001</v>
      </c>
      <c r="N1467" s="133"/>
      <c r="P1467" s="71">
        <v>-173.01499999999999</v>
      </c>
      <c r="R1467" s="132" t="s">
        <v>1600</v>
      </c>
      <c r="S1467" s="132"/>
      <c r="T1467" s="132"/>
      <c r="U1467" s="132"/>
      <c r="V1467" s="132"/>
      <c r="W1467" s="132"/>
      <c r="X1467" s="132"/>
      <c r="Y1467" s="132"/>
    </row>
    <row r="1468" spans="1:25" ht="0.75" customHeight="1" x14ac:dyDescent="0.25"/>
    <row r="1469" spans="1:25" x14ac:dyDescent="0.25">
      <c r="A1469" s="132" t="s">
        <v>1601</v>
      </c>
      <c r="B1469" s="132"/>
      <c r="C1469" s="132"/>
      <c r="D1469" s="132"/>
      <c r="G1469" s="133">
        <v>4033.87</v>
      </c>
      <c r="H1469" s="133"/>
      <c r="I1469" s="71">
        <v>4766.46</v>
      </c>
      <c r="K1469" s="71">
        <v>-732.59</v>
      </c>
      <c r="M1469" s="133">
        <v>6050.8050000000003</v>
      </c>
      <c r="N1469" s="133"/>
      <c r="P1469" s="71">
        <v>1284.345</v>
      </c>
      <c r="R1469" s="132" t="s">
        <v>1602</v>
      </c>
      <c r="S1469" s="132"/>
      <c r="T1469" s="132"/>
      <c r="U1469" s="132"/>
      <c r="V1469" s="132"/>
      <c r="W1469" s="132"/>
      <c r="X1469" s="132"/>
      <c r="Y1469" s="132"/>
    </row>
    <row r="1470" spans="1:25" ht="0.75" customHeight="1" x14ac:dyDescent="0.25"/>
    <row r="1471" spans="1:25" x14ac:dyDescent="0.25">
      <c r="A1471" s="132" t="s">
        <v>1603</v>
      </c>
      <c r="B1471" s="132"/>
      <c r="C1471" s="132"/>
      <c r="D1471" s="132"/>
      <c r="G1471" s="133">
        <v>244.28</v>
      </c>
      <c r="H1471" s="133"/>
      <c r="I1471" s="71">
        <v>0</v>
      </c>
      <c r="K1471" s="71">
        <v>244.28</v>
      </c>
      <c r="M1471" s="133">
        <v>366.42</v>
      </c>
      <c r="N1471" s="133"/>
      <c r="P1471" s="71">
        <v>366.42</v>
      </c>
      <c r="R1471" s="132" t="s">
        <v>1604</v>
      </c>
      <c r="S1471" s="132"/>
      <c r="T1471" s="132"/>
      <c r="U1471" s="132"/>
      <c r="V1471" s="132"/>
      <c r="W1471" s="132"/>
      <c r="X1471" s="132"/>
      <c r="Y1471" s="132"/>
    </row>
    <row r="1472" spans="1:25" ht="0.75" customHeight="1" x14ac:dyDescent="0.25"/>
    <row r="1473" spans="1:25" x14ac:dyDescent="0.25">
      <c r="A1473" s="132" t="s">
        <v>1605</v>
      </c>
      <c r="B1473" s="132"/>
      <c r="C1473" s="132"/>
      <c r="D1473" s="132"/>
      <c r="G1473" s="133">
        <v>16056.05</v>
      </c>
      <c r="H1473" s="133"/>
      <c r="I1473" s="71">
        <v>54449.41</v>
      </c>
      <c r="K1473" s="71">
        <v>-38393.360000000001</v>
      </c>
      <c r="M1473" s="133">
        <v>24084.075000000001</v>
      </c>
      <c r="N1473" s="133"/>
      <c r="P1473" s="71">
        <v>-30365.334999999999</v>
      </c>
      <c r="R1473" s="132" t="s">
        <v>1606</v>
      </c>
      <c r="S1473" s="132"/>
      <c r="T1473" s="132"/>
      <c r="U1473" s="132"/>
      <c r="V1473" s="132"/>
      <c r="W1473" s="132"/>
      <c r="X1473" s="132"/>
      <c r="Y1473" s="132"/>
    </row>
    <row r="1474" spans="1:25" ht="0.75" customHeight="1" x14ac:dyDescent="0.25"/>
    <row r="1475" spans="1:25" x14ac:dyDescent="0.25">
      <c r="A1475" s="132" t="s">
        <v>1607</v>
      </c>
      <c r="B1475" s="132"/>
      <c r="C1475" s="132"/>
      <c r="D1475" s="132"/>
      <c r="G1475" s="133">
        <v>7687.62</v>
      </c>
      <c r="H1475" s="133"/>
      <c r="I1475" s="71">
        <v>41690.57</v>
      </c>
      <c r="K1475" s="71">
        <v>-34002.949999999997</v>
      </c>
      <c r="M1475" s="133">
        <v>11531.43</v>
      </c>
      <c r="N1475" s="133"/>
      <c r="P1475" s="71">
        <v>-30159.14</v>
      </c>
      <c r="R1475" s="132" t="s">
        <v>1608</v>
      </c>
      <c r="S1475" s="132"/>
      <c r="T1475" s="132"/>
      <c r="U1475" s="132"/>
      <c r="V1475" s="132"/>
      <c r="W1475" s="132"/>
      <c r="X1475" s="132"/>
      <c r="Y1475" s="132"/>
    </row>
    <row r="1476" spans="1:25" ht="0.75" customHeight="1" x14ac:dyDescent="0.25"/>
    <row r="1477" spans="1:25" x14ac:dyDescent="0.25">
      <c r="A1477" s="132" t="s">
        <v>1609</v>
      </c>
      <c r="B1477" s="132"/>
      <c r="C1477" s="132"/>
      <c r="D1477" s="132"/>
      <c r="G1477" s="133">
        <v>4.88</v>
      </c>
      <c r="H1477" s="133"/>
      <c r="I1477" s="71">
        <v>296.95999999999998</v>
      </c>
      <c r="K1477" s="71">
        <v>-292.08</v>
      </c>
      <c r="M1477" s="133">
        <v>7.32</v>
      </c>
      <c r="N1477" s="133"/>
      <c r="P1477" s="71">
        <v>-289.64</v>
      </c>
      <c r="R1477" s="132" t="s">
        <v>1610</v>
      </c>
      <c r="S1477" s="132"/>
      <c r="T1477" s="132"/>
      <c r="U1477" s="132"/>
      <c r="V1477" s="132"/>
      <c r="W1477" s="132"/>
      <c r="X1477" s="132"/>
      <c r="Y1477" s="132"/>
    </row>
    <row r="1478" spans="1:25" ht="0.75" customHeight="1" x14ac:dyDescent="0.25"/>
    <row r="1479" spans="1:25" x14ac:dyDescent="0.25">
      <c r="A1479" s="132" t="s">
        <v>1611</v>
      </c>
      <c r="B1479" s="132"/>
      <c r="C1479" s="132"/>
      <c r="D1479" s="132"/>
      <c r="G1479" s="133">
        <v>4.88</v>
      </c>
      <c r="H1479" s="133"/>
      <c r="I1479" s="71">
        <v>296.95999999999998</v>
      </c>
      <c r="K1479" s="71">
        <v>-292.08</v>
      </c>
      <c r="M1479" s="133">
        <v>7.32</v>
      </c>
      <c r="N1479" s="133"/>
      <c r="P1479" s="71">
        <v>-289.64</v>
      </c>
      <c r="R1479" s="132" t="s">
        <v>1612</v>
      </c>
      <c r="S1479" s="132"/>
      <c r="T1479" s="132"/>
      <c r="U1479" s="132"/>
      <c r="V1479" s="132"/>
      <c r="W1479" s="132"/>
      <c r="X1479" s="132"/>
      <c r="Y1479" s="132"/>
    </row>
    <row r="1480" spans="1:25" ht="0.75" customHeight="1" x14ac:dyDescent="0.25"/>
    <row r="1481" spans="1:25" x14ac:dyDescent="0.25">
      <c r="A1481" s="132" t="s">
        <v>1613</v>
      </c>
      <c r="B1481" s="132"/>
      <c r="C1481" s="132"/>
      <c r="D1481" s="132"/>
      <c r="G1481" s="133">
        <v>4.88</v>
      </c>
      <c r="H1481" s="133"/>
      <c r="I1481" s="71">
        <v>296.95999999999998</v>
      </c>
      <c r="K1481" s="71">
        <v>-292.08</v>
      </c>
      <c r="M1481" s="133">
        <v>7.32</v>
      </c>
      <c r="N1481" s="133"/>
      <c r="P1481" s="71">
        <v>-289.64</v>
      </c>
      <c r="R1481" s="132" t="s">
        <v>1614</v>
      </c>
      <c r="S1481" s="132"/>
      <c r="T1481" s="132"/>
      <c r="U1481" s="132"/>
      <c r="V1481" s="132"/>
      <c r="W1481" s="132"/>
      <c r="X1481" s="132"/>
      <c r="Y1481" s="132"/>
    </row>
    <row r="1482" spans="1:25" ht="0.75" customHeight="1" x14ac:dyDescent="0.25"/>
    <row r="1483" spans="1:25" x14ac:dyDescent="0.25">
      <c r="A1483" s="132" t="s">
        <v>1615</v>
      </c>
      <c r="B1483" s="132"/>
      <c r="C1483" s="132"/>
      <c r="D1483" s="132"/>
      <c r="G1483" s="133">
        <v>19.510000000000002</v>
      </c>
      <c r="H1483" s="133"/>
      <c r="I1483" s="71">
        <v>8276.7099999999991</v>
      </c>
      <c r="K1483" s="71">
        <v>-8257.2000000000007</v>
      </c>
      <c r="M1483" s="133">
        <v>29.265000000000001</v>
      </c>
      <c r="N1483" s="133"/>
      <c r="P1483" s="71">
        <v>-8247.4449999999997</v>
      </c>
      <c r="R1483" s="132" t="s">
        <v>1616</v>
      </c>
      <c r="S1483" s="132"/>
      <c r="T1483" s="132"/>
      <c r="U1483" s="132"/>
      <c r="V1483" s="132"/>
      <c r="W1483" s="132"/>
      <c r="X1483" s="132"/>
      <c r="Y1483" s="132"/>
    </row>
    <row r="1484" spans="1:25" ht="0.75" customHeight="1" x14ac:dyDescent="0.25"/>
    <row r="1485" spans="1:25" x14ac:dyDescent="0.25">
      <c r="A1485" s="132" t="s">
        <v>1617</v>
      </c>
      <c r="B1485" s="132"/>
      <c r="C1485" s="132"/>
      <c r="D1485" s="132"/>
      <c r="G1485" s="133">
        <v>22337.27</v>
      </c>
      <c r="H1485" s="133"/>
      <c r="I1485" s="71">
        <v>5360.93</v>
      </c>
      <c r="K1485" s="71">
        <v>16976.34</v>
      </c>
      <c r="M1485" s="133">
        <v>33505.904999999999</v>
      </c>
      <c r="N1485" s="133"/>
      <c r="P1485" s="71">
        <v>28144.974999999999</v>
      </c>
      <c r="R1485" s="132" t="s">
        <v>1618</v>
      </c>
      <c r="S1485" s="132"/>
      <c r="T1485" s="132"/>
      <c r="U1485" s="132"/>
      <c r="V1485" s="132"/>
      <c r="W1485" s="132"/>
      <c r="X1485" s="132"/>
      <c r="Y1485" s="132"/>
    </row>
    <row r="1486" spans="1:25" ht="0.75" customHeight="1" x14ac:dyDescent="0.25"/>
    <row r="1487" spans="1:25" x14ac:dyDescent="0.25">
      <c r="A1487" s="132" t="s">
        <v>1619</v>
      </c>
      <c r="B1487" s="132"/>
      <c r="C1487" s="132"/>
      <c r="D1487" s="132"/>
      <c r="G1487" s="133">
        <v>3.7</v>
      </c>
      <c r="H1487" s="133"/>
      <c r="I1487" s="71">
        <v>0</v>
      </c>
      <c r="K1487" s="71">
        <v>3.7</v>
      </c>
      <c r="M1487" s="133">
        <v>5.55</v>
      </c>
      <c r="N1487" s="133"/>
      <c r="P1487" s="71">
        <v>5.55</v>
      </c>
      <c r="R1487" s="132" t="s">
        <v>1620</v>
      </c>
      <c r="S1487" s="132"/>
      <c r="T1487" s="132"/>
      <c r="U1487" s="132"/>
      <c r="V1487" s="132"/>
      <c r="W1487" s="132"/>
      <c r="X1487" s="132"/>
      <c r="Y1487" s="132"/>
    </row>
    <row r="1488" spans="1:25" ht="0.75" customHeight="1" x14ac:dyDescent="0.25"/>
    <row r="1489" spans="1:25" x14ac:dyDescent="0.25">
      <c r="A1489" s="132" t="s">
        <v>1621</v>
      </c>
      <c r="B1489" s="132"/>
      <c r="C1489" s="132"/>
      <c r="D1489" s="132"/>
      <c r="G1489" s="133">
        <v>88.82</v>
      </c>
      <c r="H1489" s="133"/>
      <c r="I1489" s="71">
        <v>0</v>
      </c>
      <c r="K1489" s="71">
        <v>88.82</v>
      </c>
      <c r="M1489" s="133">
        <v>133.22999999999999</v>
      </c>
      <c r="N1489" s="133"/>
      <c r="P1489" s="71">
        <v>133.22999999999999</v>
      </c>
      <c r="R1489" s="132" t="s">
        <v>1622</v>
      </c>
      <c r="S1489" s="132"/>
      <c r="T1489" s="132"/>
      <c r="U1489" s="132"/>
      <c r="V1489" s="132"/>
      <c r="W1489" s="132"/>
      <c r="X1489" s="132"/>
      <c r="Y1489" s="132"/>
    </row>
    <row r="1490" spans="1:25" ht="0.75" customHeight="1" x14ac:dyDescent="0.25"/>
    <row r="1491" spans="1:25" x14ac:dyDescent="0.25">
      <c r="A1491" s="132" t="s">
        <v>1623</v>
      </c>
      <c r="B1491" s="132"/>
      <c r="C1491" s="132"/>
      <c r="D1491" s="132"/>
      <c r="G1491" s="133">
        <v>54.7</v>
      </c>
      <c r="H1491" s="133"/>
      <c r="I1491" s="71">
        <v>0</v>
      </c>
      <c r="K1491" s="71">
        <v>54.7</v>
      </c>
      <c r="M1491" s="133">
        <v>82.05</v>
      </c>
      <c r="N1491" s="133"/>
      <c r="P1491" s="71">
        <v>82.05</v>
      </c>
      <c r="R1491" s="132" t="s">
        <v>1624</v>
      </c>
      <c r="S1491" s="132"/>
      <c r="T1491" s="132"/>
      <c r="U1491" s="132"/>
      <c r="V1491" s="132"/>
      <c r="W1491" s="132"/>
      <c r="X1491" s="132"/>
      <c r="Y1491" s="132"/>
    </row>
    <row r="1492" spans="1:25" ht="0.75" customHeight="1" x14ac:dyDescent="0.25"/>
    <row r="1493" spans="1:25" x14ac:dyDescent="0.25">
      <c r="A1493" s="132" t="s">
        <v>1625</v>
      </c>
      <c r="B1493" s="132"/>
      <c r="C1493" s="132"/>
      <c r="D1493" s="132"/>
      <c r="G1493" s="133">
        <v>81668.429999999993</v>
      </c>
      <c r="H1493" s="133"/>
      <c r="I1493" s="71">
        <v>284291.76</v>
      </c>
      <c r="K1493" s="71">
        <v>-202623.33</v>
      </c>
      <c r="M1493" s="133">
        <v>122502.645</v>
      </c>
      <c r="N1493" s="133"/>
      <c r="P1493" s="71">
        <v>-161789.11499999999</v>
      </c>
      <c r="R1493" s="132" t="s">
        <v>1626</v>
      </c>
      <c r="S1493" s="132"/>
      <c r="T1493" s="132"/>
      <c r="U1493" s="132"/>
      <c r="V1493" s="132"/>
      <c r="W1493" s="132"/>
      <c r="X1493" s="132"/>
      <c r="Y1493" s="132"/>
    </row>
    <row r="1494" spans="1:25" ht="0.75" customHeight="1" x14ac:dyDescent="0.25"/>
    <row r="1495" spans="1:25" x14ac:dyDescent="0.25">
      <c r="A1495" s="132" t="s">
        <v>1627</v>
      </c>
      <c r="B1495" s="132"/>
      <c r="C1495" s="132"/>
      <c r="D1495" s="132"/>
      <c r="G1495" s="133">
        <v>14276.62</v>
      </c>
      <c r="H1495" s="133"/>
      <c r="I1495" s="71">
        <v>32739.07</v>
      </c>
      <c r="K1495" s="71">
        <v>-18462.45</v>
      </c>
      <c r="M1495" s="133">
        <v>21414.93</v>
      </c>
      <c r="N1495" s="133"/>
      <c r="P1495" s="71">
        <v>-11324.14</v>
      </c>
      <c r="R1495" s="132" t="s">
        <v>1628</v>
      </c>
      <c r="S1495" s="132"/>
      <c r="T1495" s="132"/>
      <c r="U1495" s="132"/>
      <c r="V1495" s="132"/>
      <c r="W1495" s="132"/>
      <c r="X1495" s="132"/>
      <c r="Y1495" s="132"/>
    </row>
    <row r="1496" spans="1:25" ht="0.75" customHeight="1" x14ac:dyDescent="0.25"/>
    <row r="1497" spans="1:25" x14ac:dyDescent="0.25">
      <c r="A1497" s="132" t="s">
        <v>1629</v>
      </c>
      <c r="B1497" s="132"/>
      <c r="C1497" s="132"/>
      <c r="D1497" s="132"/>
      <c r="G1497" s="133">
        <v>78.680000000000007</v>
      </c>
      <c r="H1497" s="133"/>
      <c r="I1497" s="71">
        <v>5107.9399999999996</v>
      </c>
      <c r="K1497" s="71">
        <v>-5029.26</v>
      </c>
      <c r="M1497" s="133">
        <v>118.02</v>
      </c>
      <c r="N1497" s="133"/>
      <c r="P1497" s="71">
        <v>-4989.92</v>
      </c>
      <c r="R1497" s="132" t="s">
        <v>1630</v>
      </c>
      <c r="S1497" s="132"/>
      <c r="T1497" s="132"/>
      <c r="U1497" s="132"/>
      <c r="V1497" s="132"/>
      <c r="W1497" s="132"/>
      <c r="X1497" s="132"/>
      <c r="Y1497" s="132"/>
    </row>
    <row r="1498" spans="1:25" ht="0.75" customHeight="1" x14ac:dyDescent="0.25"/>
    <row r="1499" spans="1:25" x14ac:dyDescent="0.25">
      <c r="A1499" s="132" t="s">
        <v>1631</v>
      </c>
      <c r="B1499" s="132"/>
      <c r="C1499" s="132"/>
      <c r="D1499" s="132"/>
      <c r="G1499" s="133">
        <v>67.739999999999995</v>
      </c>
      <c r="H1499" s="133"/>
      <c r="I1499" s="71">
        <v>0</v>
      </c>
      <c r="K1499" s="71">
        <v>67.739999999999995</v>
      </c>
      <c r="M1499" s="133">
        <v>101.61</v>
      </c>
      <c r="N1499" s="133"/>
      <c r="P1499" s="71">
        <v>101.61</v>
      </c>
      <c r="R1499" s="132" t="s">
        <v>1632</v>
      </c>
      <c r="S1499" s="132"/>
      <c r="T1499" s="132"/>
      <c r="U1499" s="132"/>
      <c r="V1499" s="132"/>
      <c r="W1499" s="132"/>
      <c r="X1499" s="132"/>
      <c r="Y1499" s="132"/>
    </row>
    <row r="1500" spans="1:25" ht="0.75" customHeight="1" x14ac:dyDescent="0.25"/>
    <row r="1501" spans="1:25" x14ac:dyDescent="0.25">
      <c r="A1501" s="132" t="s">
        <v>1633</v>
      </c>
      <c r="B1501" s="132"/>
      <c r="C1501" s="132"/>
      <c r="D1501" s="132"/>
      <c r="G1501" s="133">
        <v>15758.98</v>
      </c>
      <c r="H1501" s="133"/>
      <c r="I1501" s="71">
        <v>31092.31</v>
      </c>
      <c r="K1501" s="71">
        <v>-15333.33</v>
      </c>
      <c r="M1501" s="133">
        <v>23638.47</v>
      </c>
      <c r="N1501" s="133"/>
      <c r="P1501" s="71">
        <v>-7453.84</v>
      </c>
      <c r="R1501" s="132" t="s">
        <v>1634</v>
      </c>
      <c r="S1501" s="132"/>
      <c r="T1501" s="132"/>
      <c r="U1501" s="132"/>
      <c r="V1501" s="132"/>
      <c r="W1501" s="132"/>
      <c r="X1501" s="132"/>
      <c r="Y1501" s="132"/>
    </row>
    <row r="1502" spans="1:25" ht="0.75" customHeight="1" x14ac:dyDescent="0.25"/>
    <row r="1503" spans="1:25" x14ac:dyDescent="0.25">
      <c r="A1503" s="132" t="s">
        <v>1635</v>
      </c>
      <c r="B1503" s="132"/>
      <c r="C1503" s="132"/>
      <c r="D1503" s="132"/>
      <c r="G1503" s="133">
        <v>3889.47</v>
      </c>
      <c r="H1503" s="133"/>
      <c r="I1503" s="71">
        <v>21499.599999999999</v>
      </c>
      <c r="K1503" s="71">
        <v>-17610.13</v>
      </c>
      <c r="M1503" s="133">
        <v>5834.2049999999999</v>
      </c>
      <c r="N1503" s="133"/>
      <c r="P1503" s="71">
        <v>-15665.395</v>
      </c>
      <c r="R1503" s="132" t="s">
        <v>1636</v>
      </c>
      <c r="S1503" s="132"/>
      <c r="T1503" s="132"/>
      <c r="U1503" s="132"/>
      <c r="V1503" s="132"/>
      <c r="W1503" s="132"/>
      <c r="X1503" s="132"/>
      <c r="Y1503" s="132"/>
    </row>
    <row r="1504" spans="1:25" ht="0.75" customHeight="1" x14ac:dyDescent="0.25"/>
    <row r="1505" spans="1:25" x14ac:dyDescent="0.25">
      <c r="A1505" s="132" t="s">
        <v>1637</v>
      </c>
      <c r="B1505" s="132"/>
      <c r="C1505" s="132"/>
      <c r="D1505" s="132"/>
      <c r="G1505" s="133">
        <v>6911.05</v>
      </c>
      <c r="H1505" s="133"/>
      <c r="I1505" s="71">
        <v>13111.73</v>
      </c>
      <c r="K1505" s="71">
        <v>-6200.68</v>
      </c>
      <c r="M1505" s="133">
        <v>10366.575000000001</v>
      </c>
      <c r="N1505" s="133"/>
      <c r="P1505" s="71">
        <v>-2745.1550000000002</v>
      </c>
      <c r="R1505" s="132" t="s">
        <v>1638</v>
      </c>
      <c r="S1505" s="132"/>
      <c r="T1505" s="132"/>
      <c r="U1505" s="132"/>
      <c r="V1505" s="132"/>
      <c r="W1505" s="132"/>
      <c r="X1505" s="132"/>
      <c r="Y1505" s="132"/>
    </row>
    <row r="1506" spans="1:25" ht="0.75" customHeight="1" x14ac:dyDescent="0.25"/>
    <row r="1507" spans="1:25" x14ac:dyDescent="0.25">
      <c r="A1507" s="132" t="s">
        <v>1639</v>
      </c>
      <c r="B1507" s="132"/>
      <c r="C1507" s="132"/>
      <c r="D1507" s="132"/>
      <c r="G1507" s="133">
        <v>33.29</v>
      </c>
      <c r="H1507" s="133"/>
      <c r="I1507" s="71">
        <v>0</v>
      </c>
      <c r="K1507" s="71">
        <v>33.29</v>
      </c>
      <c r="M1507" s="133">
        <v>49.935000000000002</v>
      </c>
      <c r="N1507" s="133"/>
      <c r="P1507" s="71">
        <v>49.935000000000002</v>
      </c>
      <c r="R1507" s="132" t="s">
        <v>1640</v>
      </c>
      <c r="S1507" s="132"/>
      <c r="T1507" s="132"/>
      <c r="U1507" s="132"/>
      <c r="V1507" s="132"/>
      <c r="W1507" s="132"/>
      <c r="X1507" s="132"/>
      <c r="Y1507" s="132"/>
    </row>
    <row r="1508" spans="1:25" ht="0.75" customHeight="1" x14ac:dyDescent="0.25"/>
    <row r="1509" spans="1:25" x14ac:dyDescent="0.25">
      <c r="A1509" s="132" t="s">
        <v>1641</v>
      </c>
      <c r="B1509" s="132"/>
      <c r="C1509" s="132"/>
      <c r="D1509" s="132"/>
      <c r="G1509" s="133">
        <v>2539.38</v>
      </c>
      <c r="H1509" s="133"/>
      <c r="I1509" s="71">
        <v>1569.95</v>
      </c>
      <c r="K1509" s="71">
        <v>969.43</v>
      </c>
      <c r="M1509" s="133">
        <v>3809.07</v>
      </c>
      <c r="N1509" s="133"/>
      <c r="P1509" s="71">
        <v>2239.12</v>
      </c>
      <c r="R1509" s="132" t="s">
        <v>1642</v>
      </c>
      <c r="S1509" s="132"/>
      <c r="T1509" s="132"/>
      <c r="U1509" s="132"/>
      <c r="V1509" s="132"/>
      <c r="W1509" s="132"/>
      <c r="X1509" s="132"/>
      <c r="Y1509" s="132"/>
    </row>
    <row r="1510" spans="1:25" ht="0.75" customHeight="1" x14ac:dyDescent="0.25"/>
    <row r="1511" spans="1:25" x14ac:dyDescent="0.25">
      <c r="A1511" s="132" t="s">
        <v>1643</v>
      </c>
      <c r="B1511" s="132"/>
      <c r="C1511" s="132"/>
      <c r="D1511" s="132"/>
      <c r="G1511" s="133">
        <v>17428.830000000002</v>
      </c>
      <c r="H1511" s="133"/>
      <c r="I1511" s="71">
        <v>0</v>
      </c>
      <c r="K1511" s="71">
        <v>17428.830000000002</v>
      </c>
      <c r="M1511" s="133">
        <v>26143.244999999999</v>
      </c>
      <c r="N1511" s="133"/>
      <c r="P1511" s="71">
        <v>26143.244999999999</v>
      </c>
      <c r="R1511" s="132" t="s">
        <v>1644</v>
      </c>
      <c r="S1511" s="132"/>
      <c r="T1511" s="132"/>
      <c r="U1511" s="132"/>
      <c r="V1511" s="132"/>
      <c r="W1511" s="132"/>
      <c r="X1511" s="132"/>
      <c r="Y1511" s="132"/>
    </row>
    <row r="1512" spans="1:25" ht="0.75" customHeight="1" x14ac:dyDescent="0.25"/>
    <row r="1513" spans="1:25" x14ac:dyDescent="0.25">
      <c r="A1513" s="132" t="s">
        <v>1645</v>
      </c>
      <c r="B1513" s="132"/>
      <c r="C1513" s="132"/>
      <c r="D1513" s="132"/>
      <c r="G1513" s="133">
        <v>7453.07</v>
      </c>
      <c r="H1513" s="133"/>
      <c r="I1513" s="71">
        <v>51070.21</v>
      </c>
      <c r="K1513" s="71">
        <v>-43617.14</v>
      </c>
      <c r="M1513" s="133">
        <v>11179.605</v>
      </c>
      <c r="N1513" s="133"/>
      <c r="P1513" s="71">
        <v>-39890.605000000003</v>
      </c>
      <c r="R1513" s="132" t="s">
        <v>1646</v>
      </c>
      <c r="S1513" s="132"/>
      <c r="T1513" s="132"/>
      <c r="U1513" s="132"/>
      <c r="V1513" s="132"/>
      <c r="W1513" s="132"/>
      <c r="X1513" s="132"/>
      <c r="Y1513" s="132"/>
    </row>
    <row r="1514" spans="1:25" ht="0.75" customHeight="1" x14ac:dyDescent="0.25"/>
    <row r="1515" spans="1:25" x14ac:dyDescent="0.25">
      <c r="A1515" s="132" t="s">
        <v>1647</v>
      </c>
      <c r="B1515" s="132"/>
      <c r="C1515" s="132"/>
      <c r="D1515" s="132"/>
      <c r="G1515" s="133">
        <v>958.89</v>
      </c>
      <c r="H1515" s="133"/>
      <c r="I1515" s="71">
        <v>0</v>
      </c>
      <c r="K1515" s="71">
        <v>958.89</v>
      </c>
      <c r="M1515" s="133">
        <v>1438.335</v>
      </c>
      <c r="N1515" s="133"/>
      <c r="P1515" s="71">
        <v>1438.335</v>
      </c>
      <c r="R1515" s="132" t="s">
        <v>1648</v>
      </c>
      <c r="S1515" s="132"/>
      <c r="T1515" s="132"/>
      <c r="U1515" s="132"/>
      <c r="V1515" s="132"/>
      <c r="W1515" s="132"/>
      <c r="X1515" s="132"/>
      <c r="Y1515" s="132"/>
    </row>
    <row r="1516" spans="1:25" ht="0.75" customHeight="1" x14ac:dyDescent="0.25"/>
    <row r="1517" spans="1:25" x14ac:dyDescent="0.25">
      <c r="A1517" s="132" t="s">
        <v>1649</v>
      </c>
      <c r="B1517" s="132"/>
      <c r="C1517" s="132"/>
      <c r="D1517" s="132"/>
      <c r="G1517" s="133">
        <v>259.06</v>
      </c>
      <c r="H1517" s="133"/>
      <c r="I1517" s="71">
        <v>8803.1299999999992</v>
      </c>
      <c r="K1517" s="71">
        <v>-8544.07</v>
      </c>
      <c r="M1517" s="133">
        <v>388.59</v>
      </c>
      <c r="N1517" s="133"/>
      <c r="P1517" s="71">
        <v>-8414.5400000000009</v>
      </c>
      <c r="R1517" s="132" t="s">
        <v>1650</v>
      </c>
      <c r="S1517" s="132"/>
      <c r="T1517" s="132"/>
      <c r="U1517" s="132"/>
      <c r="V1517" s="132"/>
      <c r="W1517" s="132"/>
      <c r="X1517" s="132"/>
      <c r="Y1517" s="132"/>
    </row>
    <row r="1518" spans="1:25" ht="0.75" customHeight="1" x14ac:dyDescent="0.25"/>
    <row r="1519" spans="1:25" x14ac:dyDescent="0.25">
      <c r="A1519" s="132" t="s">
        <v>1651</v>
      </c>
      <c r="B1519" s="132"/>
      <c r="C1519" s="132"/>
      <c r="D1519" s="132"/>
      <c r="G1519" s="133">
        <v>0</v>
      </c>
      <c r="H1519" s="133"/>
      <c r="I1519" s="71">
        <v>6548.39</v>
      </c>
      <c r="K1519" s="71">
        <v>-6548.39</v>
      </c>
      <c r="M1519" s="133">
        <v>0</v>
      </c>
      <c r="N1519" s="133"/>
      <c r="P1519" s="71">
        <v>-6548.39</v>
      </c>
      <c r="R1519" s="132" t="s">
        <v>1652</v>
      </c>
      <c r="S1519" s="132"/>
      <c r="T1519" s="132"/>
      <c r="U1519" s="132"/>
      <c r="V1519" s="132"/>
      <c r="W1519" s="132"/>
      <c r="X1519" s="132"/>
      <c r="Y1519" s="132"/>
    </row>
    <row r="1520" spans="1:25" ht="0.75" customHeight="1" x14ac:dyDescent="0.25"/>
    <row r="1521" spans="1:25" x14ac:dyDescent="0.25">
      <c r="A1521" s="132" t="s">
        <v>1653</v>
      </c>
      <c r="B1521" s="132"/>
      <c r="C1521" s="132"/>
      <c r="D1521" s="132"/>
      <c r="G1521" s="133">
        <v>14320.02</v>
      </c>
      <c r="H1521" s="133"/>
      <c r="I1521" s="71">
        <v>19407.52</v>
      </c>
      <c r="K1521" s="71">
        <v>-5087.5</v>
      </c>
      <c r="M1521" s="133">
        <v>21480.03</v>
      </c>
      <c r="N1521" s="133"/>
      <c r="P1521" s="71">
        <v>2072.5100000000002</v>
      </c>
      <c r="R1521" s="132" t="s">
        <v>1654</v>
      </c>
      <c r="S1521" s="132"/>
      <c r="T1521" s="132"/>
      <c r="U1521" s="132"/>
      <c r="V1521" s="132"/>
      <c r="W1521" s="132"/>
      <c r="X1521" s="132"/>
      <c r="Y1521" s="132"/>
    </row>
    <row r="1522" spans="1:25" ht="0.75" customHeight="1" x14ac:dyDescent="0.25"/>
    <row r="1523" spans="1:25" x14ac:dyDescent="0.25">
      <c r="A1523" s="132" t="s">
        <v>1655</v>
      </c>
      <c r="B1523" s="132"/>
      <c r="C1523" s="132"/>
      <c r="D1523" s="132"/>
      <c r="G1523" s="133">
        <v>387.22</v>
      </c>
      <c r="H1523" s="133"/>
      <c r="I1523" s="71">
        <v>0</v>
      </c>
      <c r="K1523" s="71">
        <v>387.22</v>
      </c>
      <c r="M1523" s="133">
        <v>580.83000000000004</v>
      </c>
      <c r="N1523" s="133"/>
      <c r="P1523" s="71">
        <v>580.83000000000004</v>
      </c>
      <c r="R1523" s="132" t="s">
        <v>1656</v>
      </c>
      <c r="S1523" s="132"/>
      <c r="T1523" s="132"/>
      <c r="U1523" s="132"/>
      <c r="V1523" s="132"/>
      <c r="W1523" s="132"/>
      <c r="X1523" s="132"/>
      <c r="Y1523" s="132"/>
    </row>
    <row r="1524" spans="1:25" ht="0.75" customHeight="1" x14ac:dyDescent="0.25"/>
    <row r="1525" spans="1:25" x14ac:dyDescent="0.25">
      <c r="A1525" s="132" t="s">
        <v>1657</v>
      </c>
      <c r="B1525" s="132"/>
      <c r="C1525" s="132"/>
      <c r="D1525" s="132"/>
      <c r="G1525" s="133">
        <v>267.76</v>
      </c>
      <c r="H1525" s="133"/>
      <c r="I1525" s="71">
        <v>0</v>
      </c>
      <c r="K1525" s="71">
        <v>267.76</v>
      </c>
      <c r="M1525" s="133">
        <v>401.64</v>
      </c>
      <c r="N1525" s="133"/>
      <c r="P1525" s="71">
        <v>401.64</v>
      </c>
      <c r="R1525" s="132" t="s">
        <v>1658</v>
      </c>
      <c r="S1525" s="132"/>
      <c r="T1525" s="132"/>
      <c r="U1525" s="132"/>
      <c r="V1525" s="132"/>
      <c r="W1525" s="132"/>
      <c r="X1525" s="132"/>
      <c r="Y1525" s="132"/>
    </row>
    <row r="1526" spans="1:25" ht="0.75" customHeight="1" x14ac:dyDescent="0.25"/>
    <row r="1527" spans="1:25" x14ac:dyDescent="0.25">
      <c r="A1527" s="132" t="s">
        <v>1659</v>
      </c>
      <c r="B1527" s="132"/>
      <c r="C1527" s="132"/>
      <c r="D1527" s="132"/>
      <c r="G1527" s="133">
        <v>2797.29</v>
      </c>
      <c r="H1527" s="133"/>
      <c r="I1527" s="71">
        <v>0</v>
      </c>
      <c r="K1527" s="71">
        <v>2797.29</v>
      </c>
      <c r="M1527" s="133">
        <v>4195.9350000000004</v>
      </c>
      <c r="N1527" s="133"/>
      <c r="P1527" s="71">
        <v>4195.9350000000004</v>
      </c>
      <c r="R1527" s="132" t="s">
        <v>1660</v>
      </c>
      <c r="S1527" s="132"/>
      <c r="T1527" s="132"/>
      <c r="U1527" s="132"/>
      <c r="V1527" s="132"/>
      <c r="W1527" s="132"/>
      <c r="X1527" s="132"/>
      <c r="Y1527" s="132"/>
    </row>
    <row r="1528" spans="1:25" ht="0.75" customHeight="1" x14ac:dyDescent="0.25"/>
    <row r="1529" spans="1:25" x14ac:dyDescent="0.25">
      <c r="A1529" s="132" t="s">
        <v>1661</v>
      </c>
      <c r="B1529" s="132"/>
      <c r="C1529" s="132"/>
      <c r="D1529" s="132"/>
      <c r="G1529" s="133">
        <v>11305.24</v>
      </c>
      <c r="H1529" s="133"/>
      <c r="I1529" s="71">
        <v>0</v>
      </c>
      <c r="K1529" s="71">
        <v>11305.24</v>
      </c>
      <c r="M1529" s="133">
        <v>16957.86</v>
      </c>
      <c r="N1529" s="133"/>
      <c r="P1529" s="71">
        <v>16957.86</v>
      </c>
      <c r="R1529" s="132" t="s">
        <v>1662</v>
      </c>
      <c r="S1529" s="132"/>
      <c r="T1529" s="132"/>
      <c r="U1529" s="132"/>
      <c r="V1529" s="132"/>
      <c r="W1529" s="132"/>
      <c r="X1529" s="132"/>
      <c r="Y1529" s="132"/>
    </row>
    <row r="1530" spans="1:25" ht="0.75" customHeight="1" x14ac:dyDescent="0.25"/>
    <row r="1531" spans="1:25" x14ac:dyDescent="0.25">
      <c r="A1531" s="132" t="s">
        <v>1663</v>
      </c>
      <c r="B1531" s="132"/>
      <c r="C1531" s="132"/>
      <c r="D1531" s="132"/>
      <c r="G1531" s="133">
        <v>0</v>
      </c>
      <c r="H1531" s="133"/>
      <c r="I1531" s="71">
        <v>3663.22</v>
      </c>
      <c r="K1531" s="71">
        <v>-3663.22</v>
      </c>
      <c r="M1531" s="133">
        <v>0</v>
      </c>
      <c r="N1531" s="133"/>
      <c r="P1531" s="71">
        <v>-3663.22</v>
      </c>
      <c r="R1531" s="132" t="s">
        <v>1664</v>
      </c>
      <c r="S1531" s="132"/>
      <c r="T1531" s="132"/>
      <c r="U1531" s="132"/>
      <c r="V1531" s="132"/>
      <c r="W1531" s="132"/>
      <c r="X1531" s="132"/>
      <c r="Y1531" s="132"/>
    </row>
    <row r="1532" spans="1:25" ht="0.75" customHeight="1" x14ac:dyDescent="0.25"/>
    <row r="1533" spans="1:25" x14ac:dyDescent="0.25">
      <c r="A1533" s="132" t="s">
        <v>1665</v>
      </c>
      <c r="B1533" s="132"/>
      <c r="C1533" s="132"/>
      <c r="D1533" s="132"/>
      <c r="G1533" s="133">
        <v>40816.53</v>
      </c>
      <c r="H1533" s="133"/>
      <c r="I1533" s="71">
        <v>0</v>
      </c>
      <c r="K1533" s="71">
        <v>40816.53</v>
      </c>
      <c r="M1533" s="133">
        <v>61224.794999999998</v>
      </c>
      <c r="N1533" s="133"/>
      <c r="P1533" s="71">
        <v>61224.794999999998</v>
      </c>
      <c r="R1533" s="132" t="s">
        <v>1666</v>
      </c>
      <c r="S1533" s="132"/>
      <c r="T1533" s="132"/>
      <c r="U1533" s="132"/>
      <c r="V1533" s="132"/>
      <c r="W1533" s="132"/>
      <c r="X1533" s="132"/>
      <c r="Y1533" s="132"/>
    </row>
    <row r="1534" spans="1:25" ht="0.75" customHeight="1" x14ac:dyDescent="0.25"/>
    <row r="1535" spans="1:25" x14ac:dyDescent="0.25">
      <c r="A1535" s="132" t="s">
        <v>1667</v>
      </c>
      <c r="B1535" s="132"/>
      <c r="C1535" s="132"/>
      <c r="D1535" s="132"/>
      <c r="G1535" s="133">
        <v>58892.24</v>
      </c>
      <c r="H1535" s="133"/>
      <c r="I1535" s="71">
        <v>123864.16</v>
      </c>
      <c r="K1535" s="71">
        <v>-64971.92</v>
      </c>
      <c r="M1535" s="133">
        <v>88338.36</v>
      </c>
      <c r="N1535" s="133"/>
      <c r="P1535" s="71">
        <v>-35525.800000000003</v>
      </c>
      <c r="R1535" s="132" t="s">
        <v>1668</v>
      </c>
      <c r="S1535" s="132"/>
      <c r="T1535" s="132"/>
      <c r="U1535" s="132"/>
      <c r="V1535" s="132"/>
      <c r="W1535" s="132"/>
      <c r="X1535" s="132"/>
      <c r="Y1535" s="132"/>
    </row>
    <row r="1536" spans="1:25" ht="0.75" customHeight="1" x14ac:dyDescent="0.25"/>
    <row r="1537" spans="1:25" x14ac:dyDescent="0.25">
      <c r="A1537" s="132" t="s">
        <v>1669</v>
      </c>
      <c r="B1537" s="132"/>
      <c r="C1537" s="132"/>
      <c r="D1537" s="132"/>
      <c r="G1537" s="133">
        <v>33115.64</v>
      </c>
      <c r="H1537" s="133"/>
      <c r="I1537" s="71">
        <v>60280.74</v>
      </c>
      <c r="K1537" s="71">
        <v>-27165.1</v>
      </c>
      <c r="M1537" s="133">
        <v>49673.46</v>
      </c>
      <c r="N1537" s="133"/>
      <c r="P1537" s="71">
        <v>-10607.28</v>
      </c>
      <c r="R1537" s="132" t="s">
        <v>1670</v>
      </c>
      <c r="S1537" s="132"/>
      <c r="T1537" s="132"/>
      <c r="U1537" s="132"/>
      <c r="V1537" s="132"/>
      <c r="W1537" s="132"/>
      <c r="X1537" s="132"/>
      <c r="Y1537" s="132"/>
    </row>
    <row r="1538" spans="1:25" ht="0.75" customHeight="1" x14ac:dyDescent="0.25"/>
    <row r="1539" spans="1:25" x14ac:dyDescent="0.25">
      <c r="A1539" s="132" t="s">
        <v>1671</v>
      </c>
      <c r="B1539" s="132"/>
      <c r="C1539" s="132"/>
      <c r="D1539" s="132"/>
      <c r="G1539" s="133">
        <v>8433.4599999999991</v>
      </c>
      <c r="H1539" s="133"/>
      <c r="I1539" s="71">
        <v>15083.45</v>
      </c>
      <c r="K1539" s="71">
        <v>-6649.99</v>
      </c>
      <c r="M1539" s="133">
        <v>12650.19</v>
      </c>
      <c r="N1539" s="133"/>
      <c r="P1539" s="71">
        <v>-2433.2600000000002</v>
      </c>
      <c r="R1539" s="132" t="s">
        <v>1672</v>
      </c>
      <c r="S1539" s="132"/>
      <c r="T1539" s="132"/>
      <c r="U1539" s="132"/>
      <c r="V1539" s="132"/>
      <c r="W1539" s="132"/>
      <c r="X1539" s="132"/>
      <c r="Y1539" s="132"/>
    </row>
    <row r="1540" spans="1:25" ht="0.75" customHeight="1" x14ac:dyDescent="0.25"/>
    <row r="1541" spans="1:25" x14ac:dyDescent="0.25">
      <c r="A1541" s="132" t="s">
        <v>1673</v>
      </c>
      <c r="B1541" s="132"/>
      <c r="C1541" s="132"/>
      <c r="D1541" s="132"/>
      <c r="G1541" s="133">
        <v>401.94</v>
      </c>
      <c r="H1541" s="133"/>
      <c r="I1541" s="71">
        <v>0</v>
      </c>
      <c r="K1541" s="71">
        <v>401.94</v>
      </c>
      <c r="M1541" s="133">
        <v>602.91</v>
      </c>
      <c r="N1541" s="133"/>
      <c r="P1541" s="71">
        <v>602.91</v>
      </c>
      <c r="R1541" s="132" t="s">
        <v>1674</v>
      </c>
      <c r="S1541" s="132"/>
      <c r="T1541" s="132"/>
      <c r="U1541" s="132"/>
      <c r="V1541" s="132"/>
      <c r="W1541" s="132"/>
      <c r="X1541" s="132"/>
      <c r="Y1541" s="132"/>
    </row>
    <row r="1542" spans="1:25" x14ac:dyDescent="0.25">
      <c r="A1542" s="132" t="s">
        <v>1675</v>
      </c>
      <c r="B1542" s="132"/>
      <c r="C1542" s="132"/>
      <c r="D1542" s="132"/>
      <c r="G1542" s="133">
        <v>529.48</v>
      </c>
      <c r="H1542" s="133"/>
      <c r="I1542" s="71">
        <v>0</v>
      </c>
      <c r="K1542" s="71">
        <v>529.48</v>
      </c>
      <c r="M1542" s="133">
        <v>794.22</v>
      </c>
      <c r="N1542" s="133"/>
      <c r="P1542" s="71">
        <v>794.22</v>
      </c>
      <c r="R1542" s="132" t="s">
        <v>1676</v>
      </c>
      <c r="S1542" s="132"/>
      <c r="T1542" s="132"/>
      <c r="U1542" s="132"/>
      <c r="V1542" s="132"/>
      <c r="W1542" s="132"/>
      <c r="X1542" s="132"/>
      <c r="Y1542" s="132"/>
    </row>
    <row r="1543" spans="1:25" ht="0.75" customHeight="1" x14ac:dyDescent="0.25"/>
    <row r="1544" spans="1:25" x14ac:dyDescent="0.25">
      <c r="A1544" s="132" t="s">
        <v>1677</v>
      </c>
      <c r="B1544" s="132"/>
      <c r="C1544" s="132"/>
      <c r="D1544" s="132"/>
      <c r="G1544" s="133">
        <v>4353.91</v>
      </c>
      <c r="H1544" s="133"/>
      <c r="I1544" s="71">
        <v>0</v>
      </c>
      <c r="K1544" s="71">
        <v>4353.91</v>
      </c>
      <c r="M1544" s="133">
        <v>6530.8649999999998</v>
      </c>
      <c r="N1544" s="133"/>
      <c r="P1544" s="71">
        <v>6530.8649999999998</v>
      </c>
      <c r="R1544" s="132" t="s">
        <v>1678</v>
      </c>
      <c r="S1544" s="132"/>
      <c r="T1544" s="132"/>
      <c r="U1544" s="132"/>
      <c r="V1544" s="132"/>
      <c r="W1544" s="132"/>
      <c r="X1544" s="132"/>
      <c r="Y1544" s="132"/>
    </row>
    <row r="1545" spans="1:25" ht="0.75" customHeight="1" x14ac:dyDescent="0.25"/>
    <row r="1546" spans="1:25" x14ac:dyDescent="0.25">
      <c r="A1546" s="132" t="s">
        <v>1679</v>
      </c>
      <c r="B1546" s="132"/>
      <c r="C1546" s="132"/>
      <c r="D1546" s="132"/>
      <c r="G1546" s="133">
        <v>65.02</v>
      </c>
      <c r="H1546" s="133"/>
      <c r="I1546" s="71">
        <v>0</v>
      </c>
      <c r="K1546" s="71">
        <v>65.02</v>
      </c>
      <c r="M1546" s="133">
        <v>97.53</v>
      </c>
      <c r="N1546" s="133"/>
      <c r="P1546" s="71">
        <v>97.53</v>
      </c>
      <c r="R1546" s="132" t="s">
        <v>1680</v>
      </c>
      <c r="S1546" s="132"/>
      <c r="T1546" s="132"/>
      <c r="U1546" s="132"/>
      <c r="V1546" s="132"/>
      <c r="W1546" s="132"/>
      <c r="X1546" s="132"/>
      <c r="Y1546" s="132"/>
    </row>
    <row r="1547" spans="1:25" ht="0.75" customHeight="1" x14ac:dyDescent="0.25"/>
    <row r="1548" spans="1:25" x14ac:dyDescent="0.25">
      <c r="A1548" s="132" t="s">
        <v>1681</v>
      </c>
      <c r="B1548" s="132"/>
      <c r="C1548" s="132"/>
      <c r="D1548" s="132"/>
      <c r="G1548" s="133">
        <v>29872.73</v>
      </c>
      <c r="H1548" s="133"/>
      <c r="I1548" s="71">
        <v>0</v>
      </c>
      <c r="K1548" s="71">
        <v>29872.73</v>
      </c>
      <c r="M1548" s="133">
        <v>44809.095000000001</v>
      </c>
      <c r="N1548" s="133"/>
      <c r="P1548" s="71">
        <v>44809.095000000001</v>
      </c>
      <c r="R1548" s="132" t="s">
        <v>1682</v>
      </c>
      <c r="S1548" s="132"/>
      <c r="T1548" s="132"/>
      <c r="U1548" s="132"/>
      <c r="V1548" s="132"/>
      <c r="W1548" s="132"/>
      <c r="X1548" s="132"/>
      <c r="Y1548" s="132"/>
    </row>
    <row r="1549" spans="1:25" ht="0.75" customHeight="1" x14ac:dyDescent="0.25"/>
    <row r="1550" spans="1:25" x14ac:dyDescent="0.25">
      <c r="A1550" s="132" t="s">
        <v>1683</v>
      </c>
      <c r="B1550" s="132"/>
      <c r="C1550" s="132"/>
      <c r="D1550" s="132"/>
      <c r="G1550" s="133">
        <v>2220.4299999999998</v>
      </c>
      <c r="H1550" s="133"/>
      <c r="I1550" s="71">
        <v>0</v>
      </c>
      <c r="K1550" s="71">
        <v>2220.4299999999998</v>
      </c>
      <c r="M1550" s="133">
        <v>3330.645</v>
      </c>
      <c r="N1550" s="133"/>
      <c r="P1550" s="71">
        <v>3330.645</v>
      </c>
      <c r="R1550" s="132" t="s">
        <v>1684</v>
      </c>
      <c r="S1550" s="132"/>
      <c r="T1550" s="132"/>
      <c r="U1550" s="132"/>
      <c r="V1550" s="132"/>
      <c r="W1550" s="132"/>
      <c r="X1550" s="132"/>
      <c r="Y1550" s="132"/>
    </row>
    <row r="1551" spans="1:25" ht="0.75" customHeight="1" x14ac:dyDescent="0.25"/>
    <row r="1552" spans="1:25" x14ac:dyDescent="0.25">
      <c r="A1552" s="132" t="s">
        <v>1685</v>
      </c>
      <c r="B1552" s="132"/>
      <c r="C1552" s="132"/>
      <c r="D1552" s="132"/>
      <c r="G1552" s="133">
        <v>4455.8900000000003</v>
      </c>
      <c r="H1552" s="133"/>
      <c r="I1552" s="71">
        <v>0</v>
      </c>
      <c r="K1552" s="71">
        <v>4455.8900000000003</v>
      </c>
      <c r="M1552" s="133">
        <v>6683.835</v>
      </c>
      <c r="N1552" s="133"/>
      <c r="P1552" s="71">
        <v>6683.835</v>
      </c>
      <c r="R1552" s="132" t="s">
        <v>1686</v>
      </c>
      <c r="S1552" s="132"/>
      <c r="T1552" s="132"/>
      <c r="U1552" s="132"/>
      <c r="V1552" s="132"/>
      <c r="W1552" s="132"/>
      <c r="X1552" s="132"/>
      <c r="Y1552" s="132"/>
    </row>
    <row r="1553" spans="1:25" ht="0.75" customHeight="1" x14ac:dyDescent="0.25"/>
    <row r="1554" spans="1:25" x14ac:dyDescent="0.25">
      <c r="A1554" s="132" t="s">
        <v>1687</v>
      </c>
      <c r="B1554" s="132"/>
      <c r="C1554" s="132"/>
      <c r="D1554" s="132"/>
      <c r="G1554" s="133">
        <v>3.88</v>
      </c>
      <c r="H1554" s="133"/>
      <c r="I1554" s="71">
        <v>0</v>
      </c>
      <c r="K1554" s="71">
        <v>3.88</v>
      </c>
      <c r="M1554" s="133">
        <v>5.82</v>
      </c>
      <c r="N1554" s="133"/>
      <c r="P1554" s="71">
        <v>5.82</v>
      </c>
      <c r="R1554" s="132" t="s">
        <v>1688</v>
      </c>
      <c r="S1554" s="132"/>
      <c r="T1554" s="132"/>
      <c r="U1554" s="132"/>
      <c r="V1554" s="132"/>
      <c r="W1554" s="132"/>
      <c r="X1554" s="132"/>
      <c r="Y1554" s="132"/>
    </row>
    <row r="1555" spans="1:25" ht="0.75" customHeight="1" x14ac:dyDescent="0.25"/>
    <row r="1556" spans="1:25" x14ac:dyDescent="0.25">
      <c r="A1556" s="132" t="s">
        <v>1689</v>
      </c>
      <c r="B1556" s="132"/>
      <c r="C1556" s="132"/>
      <c r="D1556" s="132"/>
      <c r="G1556" s="133">
        <v>933.33</v>
      </c>
      <c r="H1556" s="133"/>
      <c r="I1556" s="71">
        <v>0</v>
      </c>
      <c r="K1556" s="71">
        <v>933.33</v>
      </c>
      <c r="M1556" s="133">
        <v>1399.9949999999999</v>
      </c>
      <c r="N1556" s="133"/>
      <c r="P1556" s="71">
        <v>1399.9949999999999</v>
      </c>
      <c r="R1556" s="132" t="s">
        <v>1690</v>
      </c>
      <c r="S1556" s="132"/>
      <c r="T1556" s="132"/>
      <c r="U1556" s="132"/>
      <c r="V1556" s="132"/>
      <c r="W1556" s="132"/>
      <c r="X1556" s="132"/>
      <c r="Y1556" s="132"/>
    </row>
    <row r="1557" spans="1:25" ht="0.75" customHeight="1" x14ac:dyDescent="0.25"/>
    <row r="1558" spans="1:25" x14ac:dyDescent="0.25">
      <c r="A1558" s="132" t="s">
        <v>1691</v>
      </c>
      <c r="B1558" s="132"/>
      <c r="C1558" s="132"/>
      <c r="D1558" s="132"/>
      <c r="G1558" s="133">
        <v>2228.38</v>
      </c>
      <c r="H1558" s="133"/>
      <c r="I1558" s="71">
        <v>0</v>
      </c>
      <c r="K1558" s="71">
        <v>2228.38</v>
      </c>
      <c r="M1558" s="133">
        <v>3342.57</v>
      </c>
      <c r="N1558" s="133"/>
      <c r="P1558" s="71">
        <v>3342.57</v>
      </c>
      <c r="R1558" s="132" t="s">
        <v>1692</v>
      </c>
      <c r="S1558" s="132"/>
      <c r="T1558" s="132"/>
      <c r="U1558" s="132"/>
      <c r="V1558" s="132"/>
      <c r="W1558" s="132"/>
      <c r="X1558" s="132"/>
      <c r="Y1558" s="132"/>
    </row>
    <row r="1559" spans="1:25" ht="0.75" customHeight="1" x14ac:dyDescent="0.25"/>
    <row r="1560" spans="1:25" x14ac:dyDescent="0.25">
      <c r="A1560" s="132" t="s">
        <v>1693</v>
      </c>
      <c r="B1560" s="132"/>
      <c r="C1560" s="132"/>
      <c r="D1560" s="132"/>
      <c r="G1560" s="133">
        <v>13626.17</v>
      </c>
      <c r="H1560" s="133"/>
      <c r="I1560" s="71">
        <v>38832.51</v>
      </c>
      <c r="K1560" s="71">
        <v>-25206.34</v>
      </c>
      <c r="M1560" s="133">
        <v>20439.255000000001</v>
      </c>
      <c r="N1560" s="133"/>
      <c r="P1560" s="71">
        <v>-18393.255000000001</v>
      </c>
      <c r="R1560" s="132" t="s">
        <v>1694</v>
      </c>
      <c r="S1560" s="132"/>
      <c r="T1560" s="132"/>
      <c r="U1560" s="132"/>
      <c r="V1560" s="132"/>
      <c r="W1560" s="132"/>
      <c r="X1560" s="132"/>
      <c r="Y1560" s="132"/>
    </row>
    <row r="1561" spans="1:25" ht="0.75" customHeight="1" x14ac:dyDescent="0.25"/>
    <row r="1562" spans="1:25" x14ac:dyDescent="0.25">
      <c r="A1562" s="132" t="s">
        <v>1695</v>
      </c>
      <c r="B1562" s="132"/>
      <c r="C1562" s="132"/>
      <c r="D1562" s="132"/>
      <c r="G1562" s="133">
        <v>6.55</v>
      </c>
      <c r="H1562" s="133"/>
      <c r="I1562" s="71">
        <v>0</v>
      </c>
      <c r="K1562" s="71">
        <v>6.55</v>
      </c>
      <c r="M1562" s="133">
        <v>9.8249999999999993</v>
      </c>
      <c r="N1562" s="133"/>
      <c r="P1562" s="71">
        <v>9.8249999999999993</v>
      </c>
      <c r="R1562" s="132" t="s">
        <v>1696</v>
      </c>
      <c r="S1562" s="132"/>
      <c r="T1562" s="132"/>
      <c r="U1562" s="132"/>
      <c r="V1562" s="132"/>
      <c r="W1562" s="132"/>
      <c r="X1562" s="132"/>
      <c r="Y1562" s="132"/>
    </row>
    <row r="1563" spans="1:25" ht="0.75" customHeight="1" x14ac:dyDescent="0.25"/>
    <row r="1564" spans="1:25" x14ac:dyDescent="0.25">
      <c r="A1564" s="132" t="s">
        <v>1697</v>
      </c>
      <c r="B1564" s="132"/>
      <c r="C1564" s="132"/>
      <c r="D1564" s="132"/>
      <c r="G1564" s="133">
        <v>22472.66</v>
      </c>
      <c r="H1564" s="133"/>
      <c r="I1564" s="71">
        <v>63173.67</v>
      </c>
      <c r="K1564" s="71">
        <v>-40701.01</v>
      </c>
      <c r="M1564" s="133">
        <v>33708.99</v>
      </c>
      <c r="N1564" s="133"/>
      <c r="P1564" s="71">
        <v>-29464.68</v>
      </c>
      <c r="R1564" s="132" t="s">
        <v>1698</v>
      </c>
      <c r="S1564" s="132"/>
      <c r="T1564" s="132"/>
      <c r="U1564" s="132"/>
      <c r="V1564" s="132"/>
      <c r="W1564" s="132"/>
      <c r="X1564" s="132"/>
      <c r="Y1564" s="132"/>
    </row>
    <row r="1565" spans="1:25" ht="0.75" customHeight="1" x14ac:dyDescent="0.25"/>
    <row r="1566" spans="1:25" x14ac:dyDescent="0.25">
      <c r="A1566" s="132" t="s">
        <v>1699</v>
      </c>
      <c r="B1566" s="132"/>
      <c r="C1566" s="132"/>
      <c r="D1566" s="132"/>
      <c r="G1566" s="133">
        <v>91.61</v>
      </c>
      <c r="H1566" s="133"/>
      <c r="I1566" s="71">
        <v>0</v>
      </c>
      <c r="K1566" s="71">
        <v>91.61</v>
      </c>
      <c r="M1566" s="133">
        <v>137.41499999999999</v>
      </c>
      <c r="N1566" s="133"/>
      <c r="P1566" s="71">
        <v>137.41499999999999</v>
      </c>
      <c r="R1566" s="132" t="s">
        <v>1700</v>
      </c>
      <c r="S1566" s="132"/>
      <c r="T1566" s="132"/>
      <c r="U1566" s="132"/>
      <c r="V1566" s="132"/>
      <c r="W1566" s="132"/>
      <c r="X1566" s="132"/>
      <c r="Y1566" s="132"/>
    </row>
    <row r="1567" spans="1:25" ht="0.75" customHeight="1" x14ac:dyDescent="0.25"/>
    <row r="1568" spans="1:25" x14ac:dyDescent="0.25">
      <c r="A1568" s="132" t="s">
        <v>1701</v>
      </c>
      <c r="B1568" s="132"/>
      <c r="C1568" s="132"/>
      <c r="D1568" s="132"/>
      <c r="G1568" s="133">
        <v>97.6</v>
      </c>
      <c r="H1568" s="133"/>
      <c r="I1568" s="71">
        <v>443.45</v>
      </c>
      <c r="K1568" s="71">
        <v>-345.85</v>
      </c>
      <c r="M1568" s="133">
        <v>146.4</v>
      </c>
      <c r="N1568" s="133"/>
      <c r="P1568" s="71">
        <v>-297.05</v>
      </c>
      <c r="R1568" s="132" t="s">
        <v>1702</v>
      </c>
      <c r="S1568" s="132"/>
      <c r="T1568" s="132"/>
      <c r="U1568" s="132"/>
      <c r="V1568" s="132"/>
      <c r="W1568" s="132"/>
      <c r="X1568" s="132"/>
      <c r="Y1568" s="132"/>
    </row>
    <row r="1569" spans="1:25" ht="0.75" customHeight="1" x14ac:dyDescent="0.25"/>
    <row r="1570" spans="1:25" x14ac:dyDescent="0.25">
      <c r="A1570" s="132" t="s">
        <v>1703</v>
      </c>
      <c r="B1570" s="132"/>
      <c r="C1570" s="132"/>
      <c r="D1570" s="132"/>
      <c r="G1570" s="133">
        <v>147.46</v>
      </c>
      <c r="H1570" s="133"/>
      <c r="I1570" s="71">
        <v>2130.2600000000002</v>
      </c>
      <c r="K1570" s="71">
        <v>-1982.8</v>
      </c>
      <c r="M1570" s="133">
        <v>221.19</v>
      </c>
      <c r="N1570" s="133"/>
      <c r="P1570" s="71">
        <v>-1909.07</v>
      </c>
      <c r="R1570" s="132" t="s">
        <v>1704</v>
      </c>
      <c r="S1570" s="132"/>
      <c r="T1570" s="132"/>
      <c r="U1570" s="132"/>
      <c r="V1570" s="132"/>
      <c r="W1570" s="132"/>
      <c r="X1570" s="132"/>
      <c r="Y1570" s="132"/>
    </row>
    <row r="1571" spans="1:25" ht="0.75" customHeight="1" x14ac:dyDescent="0.25"/>
    <row r="1572" spans="1:25" x14ac:dyDescent="0.25">
      <c r="A1572" s="132" t="s">
        <v>1705</v>
      </c>
      <c r="B1572" s="132"/>
      <c r="C1572" s="132"/>
      <c r="D1572" s="132"/>
      <c r="G1572" s="133">
        <v>52.77</v>
      </c>
      <c r="H1572" s="133"/>
      <c r="I1572" s="71">
        <v>38.630000000000003</v>
      </c>
      <c r="K1572" s="71">
        <v>14.14</v>
      </c>
      <c r="M1572" s="133">
        <v>79.155000000000001</v>
      </c>
      <c r="N1572" s="133"/>
      <c r="P1572" s="71">
        <v>40.524999999999999</v>
      </c>
      <c r="R1572" s="132" t="s">
        <v>1706</v>
      </c>
      <c r="S1572" s="132"/>
      <c r="T1572" s="132"/>
      <c r="U1572" s="132"/>
      <c r="V1572" s="132"/>
      <c r="W1572" s="132"/>
      <c r="X1572" s="132"/>
      <c r="Y1572" s="132"/>
    </row>
    <row r="1573" spans="1:25" ht="0.75" customHeight="1" x14ac:dyDescent="0.25"/>
    <row r="1574" spans="1:25" x14ac:dyDescent="0.25">
      <c r="A1574" s="132" t="s">
        <v>1707</v>
      </c>
      <c r="B1574" s="132"/>
      <c r="C1574" s="132"/>
      <c r="D1574" s="132"/>
      <c r="G1574" s="133">
        <v>3184.89</v>
      </c>
      <c r="H1574" s="133"/>
      <c r="I1574" s="71">
        <v>0</v>
      </c>
      <c r="K1574" s="71">
        <v>3184.89</v>
      </c>
      <c r="M1574" s="133">
        <v>4777.335</v>
      </c>
      <c r="N1574" s="133"/>
      <c r="P1574" s="71">
        <v>4777.335</v>
      </c>
      <c r="R1574" s="132" t="s">
        <v>1708</v>
      </c>
      <c r="S1574" s="132"/>
      <c r="T1574" s="132"/>
      <c r="U1574" s="132"/>
      <c r="V1574" s="132"/>
      <c r="W1574" s="132"/>
      <c r="X1574" s="132"/>
      <c r="Y1574" s="132"/>
    </row>
    <row r="1575" spans="1:25" ht="0.75" customHeight="1" x14ac:dyDescent="0.25"/>
    <row r="1576" spans="1:25" x14ac:dyDescent="0.25">
      <c r="A1576" s="132" t="s">
        <v>1709</v>
      </c>
      <c r="B1576" s="132"/>
      <c r="C1576" s="132"/>
      <c r="D1576" s="132"/>
      <c r="G1576" s="133">
        <v>315.7</v>
      </c>
      <c r="H1576" s="133"/>
      <c r="I1576" s="71">
        <v>1215.58</v>
      </c>
      <c r="K1576" s="71">
        <v>-899.88</v>
      </c>
      <c r="M1576" s="133">
        <v>473.55</v>
      </c>
      <c r="N1576" s="133"/>
      <c r="P1576" s="71">
        <v>-742.03</v>
      </c>
      <c r="R1576" s="132" t="s">
        <v>1710</v>
      </c>
      <c r="S1576" s="132"/>
      <c r="T1576" s="132"/>
      <c r="U1576" s="132"/>
      <c r="V1576" s="132"/>
      <c r="W1576" s="132"/>
      <c r="X1576" s="132"/>
      <c r="Y1576" s="132"/>
    </row>
    <row r="1577" spans="1:25" ht="0.75" customHeight="1" x14ac:dyDescent="0.25"/>
    <row r="1578" spans="1:25" x14ac:dyDescent="0.25">
      <c r="A1578" s="132" t="s">
        <v>1711</v>
      </c>
      <c r="B1578" s="132"/>
      <c r="C1578" s="132"/>
      <c r="D1578" s="132"/>
      <c r="G1578" s="133">
        <v>12122.33</v>
      </c>
      <c r="H1578" s="133"/>
      <c r="I1578" s="71">
        <v>0</v>
      </c>
      <c r="K1578" s="71">
        <v>12122.33</v>
      </c>
      <c r="M1578" s="133">
        <v>18183.494999999999</v>
      </c>
      <c r="N1578" s="133"/>
      <c r="P1578" s="71">
        <v>18183.494999999999</v>
      </c>
      <c r="R1578" s="132" t="s">
        <v>1712</v>
      </c>
      <c r="S1578" s="132"/>
      <c r="T1578" s="132"/>
      <c r="U1578" s="132"/>
      <c r="V1578" s="132"/>
      <c r="W1578" s="132"/>
      <c r="X1578" s="132"/>
      <c r="Y1578" s="132"/>
    </row>
    <row r="1579" spans="1:25" ht="0.75" customHeight="1" x14ac:dyDescent="0.25"/>
    <row r="1580" spans="1:25" x14ac:dyDescent="0.25">
      <c r="A1580" s="132" t="s">
        <v>1713</v>
      </c>
      <c r="B1580" s="132"/>
      <c r="C1580" s="132"/>
      <c r="D1580" s="132"/>
      <c r="G1580" s="133">
        <v>13373.93</v>
      </c>
      <c r="H1580" s="133"/>
      <c r="I1580" s="71">
        <v>5417.2</v>
      </c>
      <c r="K1580" s="71">
        <v>7956.73</v>
      </c>
      <c r="M1580" s="133">
        <v>20060.895</v>
      </c>
      <c r="N1580" s="133"/>
      <c r="P1580" s="71">
        <v>14643.695</v>
      </c>
      <c r="R1580" s="132" t="s">
        <v>1714</v>
      </c>
      <c r="S1580" s="132"/>
      <c r="T1580" s="132"/>
      <c r="U1580" s="132"/>
      <c r="V1580" s="132"/>
      <c r="W1580" s="132"/>
      <c r="X1580" s="132"/>
      <c r="Y1580" s="132"/>
    </row>
    <row r="1581" spans="1:25" ht="0.75" customHeight="1" x14ac:dyDescent="0.25"/>
    <row r="1582" spans="1:25" x14ac:dyDescent="0.25">
      <c r="A1582" s="132" t="s">
        <v>1715</v>
      </c>
      <c r="B1582" s="132"/>
      <c r="C1582" s="132"/>
      <c r="D1582" s="132"/>
      <c r="G1582" s="133">
        <v>166.76</v>
      </c>
      <c r="H1582" s="133"/>
      <c r="I1582" s="71">
        <v>0</v>
      </c>
      <c r="K1582" s="71">
        <v>166.76</v>
      </c>
      <c r="M1582" s="133">
        <v>250.14</v>
      </c>
      <c r="N1582" s="133"/>
      <c r="P1582" s="71">
        <v>250.14</v>
      </c>
      <c r="R1582" s="132" t="s">
        <v>1716</v>
      </c>
      <c r="S1582" s="132"/>
      <c r="T1582" s="132"/>
      <c r="U1582" s="132"/>
      <c r="V1582" s="132"/>
      <c r="W1582" s="132"/>
      <c r="X1582" s="132"/>
      <c r="Y1582" s="132"/>
    </row>
    <row r="1583" spans="1:25" ht="0.75" customHeight="1" x14ac:dyDescent="0.25"/>
    <row r="1584" spans="1:25" x14ac:dyDescent="0.25">
      <c r="A1584" s="132" t="s">
        <v>1717</v>
      </c>
      <c r="B1584" s="132"/>
      <c r="C1584" s="132"/>
      <c r="D1584" s="132"/>
      <c r="G1584" s="133">
        <v>725.26</v>
      </c>
      <c r="H1584" s="133"/>
      <c r="I1584" s="71">
        <v>1736.26</v>
      </c>
      <c r="K1584" s="71">
        <v>-1011</v>
      </c>
      <c r="M1584" s="133">
        <v>1087.8900000000001</v>
      </c>
      <c r="N1584" s="133"/>
      <c r="P1584" s="71">
        <v>-648.37</v>
      </c>
      <c r="R1584" s="132" t="s">
        <v>1718</v>
      </c>
      <c r="S1584" s="132"/>
      <c r="T1584" s="132"/>
      <c r="U1584" s="132"/>
      <c r="V1584" s="132"/>
      <c r="W1584" s="132"/>
      <c r="X1584" s="132"/>
      <c r="Y1584" s="132"/>
    </row>
    <row r="1585" spans="1:25" ht="0.75" customHeight="1" x14ac:dyDescent="0.25"/>
    <row r="1586" spans="1:25" x14ac:dyDescent="0.25">
      <c r="A1586" s="132" t="s">
        <v>1719</v>
      </c>
      <c r="B1586" s="132"/>
      <c r="C1586" s="132"/>
      <c r="D1586" s="132"/>
      <c r="G1586" s="133">
        <v>201.36</v>
      </c>
      <c r="H1586" s="133"/>
      <c r="I1586" s="71">
        <v>225.39</v>
      </c>
      <c r="K1586" s="71">
        <v>-24.03</v>
      </c>
      <c r="M1586" s="133">
        <v>302.04000000000002</v>
      </c>
      <c r="N1586" s="133"/>
      <c r="P1586" s="71">
        <v>76.650000000000006</v>
      </c>
      <c r="R1586" s="132" t="s">
        <v>1720</v>
      </c>
      <c r="S1586" s="132"/>
      <c r="T1586" s="132"/>
      <c r="U1586" s="132"/>
      <c r="V1586" s="132"/>
      <c r="W1586" s="132"/>
      <c r="X1586" s="132"/>
      <c r="Y1586" s="132"/>
    </row>
    <row r="1587" spans="1:25" ht="0.75" customHeight="1" x14ac:dyDescent="0.25"/>
    <row r="1588" spans="1:25" x14ac:dyDescent="0.25">
      <c r="A1588" s="132" t="s">
        <v>1721</v>
      </c>
      <c r="B1588" s="132"/>
      <c r="C1588" s="132"/>
      <c r="D1588" s="132"/>
      <c r="G1588" s="133">
        <v>71.040000000000006</v>
      </c>
      <c r="H1588" s="133"/>
      <c r="I1588" s="71">
        <v>55.61</v>
      </c>
      <c r="K1588" s="71">
        <v>15.43</v>
      </c>
      <c r="M1588" s="133">
        <v>106.56</v>
      </c>
      <c r="N1588" s="133"/>
      <c r="P1588" s="71">
        <v>50.95</v>
      </c>
      <c r="R1588" s="132" t="s">
        <v>1722</v>
      </c>
      <c r="S1588" s="132"/>
      <c r="T1588" s="132"/>
      <c r="U1588" s="132"/>
      <c r="V1588" s="132"/>
      <c r="W1588" s="132"/>
      <c r="X1588" s="132"/>
      <c r="Y1588" s="132"/>
    </row>
    <row r="1589" spans="1:25" ht="0.75" customHeight="1" x14ac:dyDescent="0.25"/>
    <row r="1590" spans="1:25" x14ac:dyDescent="0.25">
      <c r="A1590" s="132" t="s">
        <v>1723</v>
      </c>
      <c r="B1590" s="132"/>
      <c r="C1590" s="132"/>
      <c r="D1590" s="132"/>
      <c r="G1590" s="133">
        <v>74.73</v>
      </c>
      <c r="H1590" s="133"/>
      <c r="I1590" s="71">
        <v>1492.66</v>
      </c>
      <c r="K1590" s="71">
        <v>-1417.93</v>
      </c>
      <c r="M1590" s="133">
        <v>112.095</v>
      </c>
      <c r="N1590" s="133"/>
      <c r="P1590" s="71">
        <v>-1380.5650000000001</v>
      </c>
      <c r="R1590" s="132" t="s">
        <v>1724</v>
      </c>
      <c r="S1590" s="132"/>
      <c r="T1590" s="132"/>
      <c r="U1590" s="132"/>
      <c r="V1590" s="132"/>
      <c r="W1590" s="132"/>
      <c r="X1590" s="132"/>
      <c r="Y1590" s="132"/>
    </row>
    <row r="1591" spans="1:25" ht="0.75" customHeight="1" x14ac:dyDescent="0.25"/>
    <row r="1592" spans="1:25" x14ac:dyDescent="0.25">
      <c r="A1592" s="132" t="s">
        <v>1725</v>
      </c>
      <c r="B1592" s="132"/>
      <c r="C1592" s="132"/>
      <c r="D1592" s="132"/>
      <c r="G1592" s="133">
        <v>0</v>
      </c>
      <c r="H1592" s="133"/>
      <c r="I1592" s="71">
        <v>301.79000000000002</v>
      </c>
      <c r="K1592" s="71">
        <v>-301.79000000000002</v>
      </c>
      <c r="M1592" s="133">
        <v>0</v>
      </c>
      <c r="N1592" s="133"/>
      <c r="P1592" s="71">
        <v>-301.79000000000002</v>
      </c>
      <c r="R1592" s="132" t="s">
        <v>1726</v>
      </c>
      <c r="S1592" s="132"/>
      <c r="T1592" s="132"/>
      <c r="U1592" s="132"/>
      <c r="V1592" s="132"/>
      <c r="W1592" s="132"/>
      <c r="X1592" s="132"/>
      <c r="Y1592" s="132"/>
    </row>
    <row r="1593" spans="1:25" ht="0.75" customHeight="1" x14ac:dyDescent="0.25"/>
    <row r="1594" spans="1:25" x14ac:dyDescent="0.25">
      <c r="A1594" s="132" t="s">
        <v>1727</v>
      </c>
      <c r="B1594" s="132"/>
      <c r="C1594" s="132"/>
      <c r="D1594" s="132"/>
      <c r="G1594" s="133">
        <v>73.959999999999994</v>
      </c>
      <c r="H1594" s="133"/>
      <c r="I1594" s="71">
        <v>0</v>
      </c>
      <c r="K1594" s="71">
        <v>73.959999999999994</v>
      </c>
      <c r="M1594" s="133">
        <v>110.94</v>
      </c>
      <c r="N1594" s="133"/>
      <c r="P1594" s="71">
        <v>110.94</v>
      </c>
      <c r="R1594" s="132" t="s">
        <v>1728</v>
      </c>
      <c r="S1594" s="132"/>
      <c r="T1594" s="132"/>
      <c r="U1594" s="132"/>
      <c r="V1594" s="132"/>
      <c r="W1594" s="132"/>
      <c r="X1594" s="132"/>
      <c r="Y1594" s="132"/>
    </row>
    <row r="1595" spans="1:25" ht="0.75" customHeight="1" x14ac:dyDescent="0.25"/>
    <row r="1596" spans="1:25" x14ac:dyDescent="0.25">
      <c r="A1596" s="132" t="s">
        <v>1729</v>
      </c>
      <c r="B1596" s="132"/>
      <c r="C1596" s="132"/>
      <c r="D1596" s="132"/>
      <c r="G1596" s="133">
        <v>984.27</v>
      </c>
      <c r="H1596" s="133"/>
      <c r="I1596" s="71">
        <v>193.14</v>
      </c>
      <c r="K1596" s="71">
        <v>791.13</v>
      </c>
      <c r="M1596" s="133">
        <v>1476.405</v>
      </c>
      <c r="N1596" s="133"/>
      <c r="P1596" s="71">
        <v>1283.2650000000001</v>
      </c>
      <c r="R1596" s="132" t="s">
        <v>1730</v>
      </c>
      <c r="S1596" s="132"/>
      <c r="T1596" s="132"/>
      <c r="U1596" s="132"/>
      <c r="V1596" s="132"/>
      <c r="W1596" s="132"/>
      <c r="X1596" s="132"/>
      <c r="Y1596" s="132"/>
    </row>
    <row r="1597" spans="1:25" ht="0.75" customHeight="1" x14ac:dyDescent="0.25"/>
    <row r="1598" spans="1:25" x14ac:dyDescent="0.25">
      <c r="A1598" s="132" t="s">
        <v>1731</v>
      </c>
      <c r="B1598" s="132"/>
      <c r="C1598" s="132"/>
      <c r="D1598" s="132"/>
      <c r="G1598" s="133">
        <v>6.55</v>
      </c>
      <c r="H1598" s="133"/>
      <c r="I1598" s="71">
        <v>235.92</v>
      </c>
      <c r="K1598" s="71">
        <v>-229.37</v>
      </c>
      <c r="M1598" s="133">
        <v>9.8249999999999993</v>
      </c>
      <c r="N1598" s="133"/>
      <c r="P1598" s="71">
        <v>-226.095</v>
      </c>
      <c r="R1598" s="132" t="s">
        <v>1732</v>
      </c>
      <c r="S1598" s="132"/>
      <c r="T1598" s="132"/>
      <c r="U1598" s="132"/>
      <c r="V1598" s="132"/>
      <c r="W1598" s="132"/>
      <c r="X1598" s="132"/>
      <c r="Y1598" s="132"/>
    </row>
    <row r="1599" spans="1:25" ht="0.75" customHeight="1" x14ac:dyDescent="0.25"/>
    <row r="1600" spans="1:25" x14ac:dyDescent="0.25">
      <c r="A1600" s="132" t="s">
        <v>1733</v>
      </c>
      <c r="B1600" s="132"/>
      <c r="C1600" s="132"/>
      <c r="D1600" s="132"/>
      <c r="G1600" s="133">
        <v>6.55</v>
      </c>
      <c r="H1600" s="133"/>
      <c r="I1600" s="71">
        <v>0</v>
      </c>
      <c r="K1600" s="71">
        <v>6.55</v>
      </c>
      <c r="M1600" s="133">
        <v>9.8249999999999993</v>
      </c>
      <c r="N1600" s="133"/>
      <c r="P1600" s="71">
        <v>9.8249999999999993</v>
      </c>
      <c r="R1600" s="132" t="s">
        <v>1734</v>
      </c>
      <c r="S1600" s="132"/>
      <c r="T1600" s="132"/>
      <c r="U1600" s="132"/>
      <c r="V1600" s="132"/>
      <c r="W1600" s="132"/>
      <c r="X1600" s="132"/>
      <c r="Y1600" s="132"/>
    </row>
    <row r="1601" spans="1:25" ht="0.75" customHeight="1" x14ac:dyDescent="0.25"/>
    <row r="1602" spans="1:25" x14ac:dyDescent="0.25">
      <c r="A1602" s="132" t="s">
        <v>1735</v>
      </c>
      <c r="B1602" s="132"/>
      <c r="C1602" s="132"/>
      <c r="D1602" s="132"/>
      <c r="G1602" s="133">
        <v>39.26</v>
      </c>
      <c r="H1602" s="133"/>
      <c r="I1602" s="71">
        <v>301.79000000000002</v>
      </c>
      <c r="K1602" s="71">
        <v>-262.52999999999997</v>
      </c>
      <c r="M1602" s="133">
        <v>58.89</v>
      </c>
      <c r="N1602" s="133"/>
      <c r="P1602" s="71">
        <v>-242.9</v>
      </c>
      <c r="R1602" s="132" t="s">
        <v>1736</v>
      </c>
      <c r="S1602" s="132"/>
      <c r="T1602" s="132"/>
      <c r="U1602" s="132"/>
      <c r="V1602" s="132"/>
      <c r="W1602" s="132"/>
      <c r="X1602" s="132"/>
      <c r="Y1602" s="132"/>
    </row>
    <row r="1603" spans="1:25" ht="0.75" customHeight="1" x14ac:dyDescent="0.25"/>
    <row r="1604" spans="1:25" x14ac:dyDescent="0.25">
      <c r="A1604" s="132" t="s">
        <v>1737</v>
      </c>
      <c r="B1604" s="132"/>
      <c r="C1604" s="132"/>
      <c r="D1604" s="132"/>
      <c r="G1604" s="133">
        <v>0</v>
      </c>
      <c r="H1604" s="133"/>
      <c r="I1604" s="71">
        <v>243.84</v>
      </c>
      <c r="K1604" s="71">
        <v>-243.84</v>
      </c>
      <c r="M1604" s="133">
        <v>0</v>
      </c>
      <c r="N1604" s="133"/>
      <c r="P1604" s="71">
        <v>-243.84</v>
      </c>
      <c r="R1604" s="132" t="s">
        <v>1738</v>
      </c>
      <c r="S1604" s="132"/>
      <c r="T1604" s="132"/>
      <c r="U1604" s="132"/>
      <c r="V1604" s="132"/>
      <c r="W1604" s="132"/>
      <c r="X1604" s="132"/>
      <c r="Y1604" s="132"/>
    </row>
    <row r="1605" spans="1:25" ht="0.75" customHeight="1" x14ac:dyDescent="0.25"/>
    <row r="1606" spans="1:25" x14ac:dyDescent="0.25">
      <c r="A1606" s="132" t="s">
        <v>1739</v>
      </c>
      <c r="B1606" s="132"/>
      <c r="C1606" s="132"/>
      <c r="D1606" s="132"/>
      <c r="G1606" s="133">
        <v>0</v>
      </c>
      <c r="H1606" s="133"/>
      <c r="I1606" s="71">
        <v>927.09</v>
      </c>
      <c r="K1606" s="71">
        <v>-927.09</v>
      </c>
      <c r="M1606" s="133">
        <v>0</v>
      </c>
      <c r="N1606" s="133"/>
      <c r="P1606" s="71">
        <v>-927.09</v>
      </c>
      <c r="R1606" s="132" t="s">
        <v>1740</v>
      </c>
      <c r="S1606" s="132"/>
      <c r="T1606" s="132"/>
      <c r="U1606" s="132"/>
      <c r="V1606" s="132"/>
      <c r="W1606" s="132"/>
      <c r="X1606" s="132"/>
      <c r="Y1606" s="132"/>
    </row>
    <row r="1607" spans="1:25" ht="0.75" customHeight="1" x14ac:dyDescent="0.25"/>
    <row r="1608" spans="1:25" x14ac:dyDescent="0.25">
      <c r="A1608" s="132" t="s">
        <v>1741</v>
      </c>
      <c r="B1608" s="132"/>
      <c r="C1608" s="132"/>
      <c r="D1608" s="132"/>
      <c r="G1608" s="133">
        <v>646.64</v>
      </c>
      <c r="H1608" s="133"/>
      <c r="I1608" s="71">
        <v>0</v>
      </c>
      <c r="K1608" s="71">
        <v>646.64</v>
      </c>
      <c r="M1608" s="133">
        <v>969.96</v>
      </c>
      <c r="N1608" s="133"/>
      <c r="P1608" s="71">
        <v>969.96</v>
      </c>
      <c r="R1608" s="132" t="s">
        <v>1742</v>
      </c>
      <c r="S1608" s="132"/>
      <c r="T1608" s="132"/>
      <c r="U1608" s="132"/>
      <c r="V1608" s="132"/>
      <c r="W1608" s="132"/>
      <c r="X1608" s="132"/>
      <c r="Y1608" s="132"/>
    </row>
    <row r="1609" spans="1:25" ht="0.75" customHeight="1" x14ac:dyDescent="0.25"/>
    <row r="1610" spans="1:25" x14ac:dyDescent="0.25">
      <c r="A1610" s="132" t="s">
        <v>1743</v>
      </c>
      <c r="B1610" s="132"/>
      <c r="C1610" s="132"/>
      <c r="D1610" s="132"/>
      <c r="G1610" s="133">
        <v>89.05</v>
      </c>
      <c r="H1610" s="133"/>
      <c r="I1610" s="71">
        <v>0</v>
      </c>
      <c r="K1610" s="71">
        <v>89.05</v>
      </c>
      <c r="M1610" s="133">
        <v>133.57499999999999</v>
      </c>
      <c r="N1610" s="133"/>
      <c r="P1610" s="71">
        <v>133.57499999999999</v>
      </c>
      <c r="R1610" s="132" t="s">
        <v>1744</v>
      </c>
      <c r="S1610" s="132"/>
      <c r="T1610" s="132"/>
      <c r="U1610" s="132"/>
      <c r="V1610" s="132"/>
      <c r="W1610" s="132"/>
      <c r="X1610" s="132"/>
      <c r="Y1610" s="132"/>
    </row>
    <row r="1611" spans="1:25" ht="0.75" customHeight="1" x14ac:dyDescent="0.25"/>
    <row r="1612" spans="1:25" x14ac:dyDescent="0.25">
      <c r="A1612" s="132" t="s">
        <v>1745</v>
      </c>
      <c r="B1612" s="132"/>
      <c r="C1612" s="132"/>
      <c r="D1612" s="132"/>
      <c r="G1612" s="133">
        <v>1199.92</v>
      </c>
      <c r="H1612" s="133"/>
      <c r="I1612" s="71">
        <v>0</v>
      </c>
      <c r="K1612" s="71">
        <v>1199.92</v>
      </c>
      <c r="M1612" s="133">
        <v>1799.88</v>
      </c>
      <c r="N1612" s="133"/>
      <c r="P1612" s="71">
        <v>1799.88</v>
      </c>
      <c r="R1612" s="132" t="s">
        <v>1746</v>
      </c>
      <c r="S1612" s="132"/>
      <c r="T1612" s="132"/>
      <c r="U1612" s="132"/>
      <c r="V1612" s="132"/>
      <c r="W1612" s="132"/>
      <c r="X1612" s="132"/>
      <c r="Y1612" s="132"/>
    </row>
    <row r="1613" spans="1:25" ht="0.75" customHeight="1" x14ac:dyDescent="0.25"/>
    <row r="1614" spans="1:25" x14ac:dyDescent="0.25">
      <c r="A1614" s="132" t="s">
        <v>1747</v>
      </c>
      <c r="B1614" s="132"/>
      <c r="C1614" s="132"/>
      <c r="D1614" s="132"/>
      <c r="G1614" s="133">
        <v>2017.34</v>
      </c>
      <c r="H1614" s="133"/>
      <c r="I1614" s="71">
        <v>0</v>
      </c>
      <c r="K1614" s="71">
        <v>2017.34</v>
      </c>
      <c r="M1614" s="133">
        <v>3026.01</v>
      </c>
      <c r="N1614" s="133"/>
      <c r="P1614" s="71">
        <v>3026.01</v>
      </c>
      <c r="R1614" s="132" t="s">
        <v>1748</v>
      </c>
      <c r="S1614" s="132"/>
      <c r="T1614" s="132"/>
      <c r="U1614" s="132"/>
      <c r="V1614" s="132"/>
      <c r="W1614" s="132"/>
      <c r="X1614" s="132"/>
      <c r="Y1614" s="132"/>
    </row>
    <row r="1615" spans="1:25" ht="0.75" customHeight="1" x14ac:dyDescent="0.25"/>
    <row r="1616" spans="1:25" x14ac:dyDescent="0.25">
      <c r="A1616" s="132" t="s">
        <v>1749</v>
      </c>
      <c r="B1616" s="132"/>
      <c r="C1616" s="132"/>
      <c r="D1616" s="132"/>
      <c r="G1616" s="133">
        <v>346.28</v>
      </c>
      <c r="H1616" s="133"/>
      <c r="I1616" s="71">
        <v>0</v>
      </c>
      <c r="K1616" s="71">
        <v>346.28</v>
      </c>
      <c r="M1616" s="133">
        <v>519.41999999999996</v>
      </c>
      <c r="N1616" s="133"/>
      <c r="P1616" s="71">
        <v>519.41999999999996</v>
      </c>
      <c r="R1616" s="132" t="s">
        <v>1750</v>
      </c>
      <c r="S1616" s="132"/>
      <c r="T1616" s="132"/>
      <c r="U1616" s="132"/>
      <c r="V1616" s="132"/>
      <c r="W1616" s="132"/>
      <c r="X1616" s="132"/>
      <c r="Y1616" s="132"/>
    </row>
    <row r="1617" spans="1:25" ht="0.75" customHeight="1" x14ac:dyDescent="0.25"/>
    <row r="1618" spans="1:25" x14ac:dyDescent="0.25">
      <c r="A1618" s="132" t="s">
        <v>1751</v>
      </c>
      <c r="B1618" s="132"/>
      <c r="C1618" s="132"/>
      <c r="D1618" s="132"/>
      <c r="G1618" s="133">
        <v>926.8</v>
      </c>
      <c r="H1618" s="133"/>
      <c r="I1618" s="71">
        <v>0</v>
      </c>
      <c r="K1618" s="71">
        <v>926.8</v>
      </c>
      <c r="M1618" s="133">
        <v>1390.2</v>
      </c>
      <c r="N1618" s="133"/>
      <c r="P1618" s="71">
        <v>1390.2</v>
      </c>
      <c r="R1618" s="132" t="s">
        <v>1752</v>
      </c>
      <c r="S1618" s="132"/>
      <c r="T1618" s="132"/>
      <c r="U1618" s="132"/>
      <c r="V1618" s="132"/>
      <c r="W1618" s="132"/>
      <c r="X1618" s="132"/>
      <c r="Y1618" s="132"/>
    </row>
    <row r="1619" spans="1:25" ht="0.75" customHeight="1" x14ac:dyDescent="0.25"/>
    <row r="1620" spans="1:25" x14ac:dyDescent="0.25">
      <c r="A1620" s="132" t="s">
        <v>1753</v>
      </c>
      <c r="B1620" s="132"/>
      <c r="C1620" s="132"/>
      <c r="D1620" s="132"/>
      <c r="G1620" s="133">
        <v>1100.46</v>
      </c>
      <c r="H1620" s="133"/>
      <c r="I1620" s="71">
        <v>0</v>
      </c>
      <c r="K1620" s="71">
        <v>1100.46</v>
      </c>
      <c r="M1620" s="133">
        <v>1650.69</v>
      </c>
      <c r="N1620" s="133"/>
      <c r="P1620" s="71">
        <v>1650.69</v>
      </c>
      <c r="R1620" s="132" t="s">
        <v>1754</v>
      </c>
      <c r="S1620" s="132"/>
      <c r="T1620" s="132"/>
      <c r="U1620" s="132"/>
      <c r="V1620" s="132"/>
      <c r="W1620" s="132"/>
      <c r="X1620" s="132"/>
      <c r="Y1620" s="132"/>
    </row>
    <row r="1621" spans="1:25" x14ac:dyDescent="0.25">
      <c r="A1621" s="132" t="s">
        <v>1755</v>
      </c>
      <c r="B1621" s="132"/>
      <c r="C1621" s="132"/>
      <c r="D1621" s="132"/>
      <c r="G1621" s="133">
        <v>24244.57</v>
      </c>
      <c r="H1621" s="133"/>
      <c r="I1621" s="71">
        <v>53153.51</v>
      </c>
      <c r="K1621" s="71">
        <v>-28908.94</v>
      </c>
      <c r="M1621" s="133">
        <v>36366.855000000003</v>
      </c>
      <c r="N1621" s="133"/>
      <c r="P1621" s="71">
        <v>-16786.654999999999</v>
      </c>
      <c r="R1621" s="132" t="s">
        <v>1756</v>
      </c>
      <c r="S1621" s="132"/>
      <c r="T1621" s="132"/>
      <c r="U1621" s="132"/>
      <c r="V1621" s="132"/>
      <c r="W1621" s="132"/>
      <c r="X1621" s="132"/>
      <c r="Y1621" s="132"/>
    </row>
    <row r="1622" spans="1:25" ht="0.75" customHeight="1" x14ac:dyDescent="0.25"/>
    <row r="1623" spans="1:25" x14ac:dyDescent="0.25">
      <c r="A1623" s="132" t="s">
        <v>1757</v>
      </c>
      <c r="B1623" s="132"/>
      <c r="C1623" s="132"/>
      <c r="D1623" s="132"/>
      <c r="G1623" s="133">
        <v>10707.09</v>
      </c>
      <c r="H1623" s="133"/>
      <c r="I1623" s="71">
        <v>24420.560000000001</v>
      </c>
      <c r="K1623" s="71">
        <v>-13713.47</v>
      </c>
      <c r="M1623" s="133">
        <v>16060.635</v>
      </c>
      <c r="N1623" s="133"/>
      <c r="P1623" s="71">
        <v>-8359.9249999999993</v>
      </c>
      <c r="R1623" s="132" t="s">
        <v>1758</v>
      </c>
      <c r="S1623" s="132"/>
      <c r="T1623" s="132"/>
      <c r="U1623" s="132"/>
      <c r="V1623" s="132"/>
      <c r="W1623" s="132"/>
      <c r="X1623" s="132"/>
      <c r="Y1623" s="132"/>
    </row>
    <row r="1624" spans="1:25" ht="0.75" customHeight="1" x14ac:dyDescent="0.25"/>
    <row r="1625" spans="1:25" x14ac:dyDescent="0.25">
      <c r="A1625" s="132" t="s">
        <v>1759</v>
      </c>
      <c r="B1625" s="132"/>
      <c r="C1625" s="132"/>
      <c r="D1625" s="132"/>
      <c r="G1625" s="133">
        <v>14223.97</v>
      </c>
      <c r="H1625" s="133"/>
      <c r="I1625" s="71">
        <v>29433.9</v>
      </c>
      <c r="K1625" s="71">
        <v>-15209.93</v>
      </c>
      <c r="M1625" s="133">
        <v>21335.955000000002</v>
      </c>
      <c r="N1625" s="133"/>
      <c r="P1625" s="71">
        <v>-8097.9449999999997</v>
      </c>
      <c r="R1625" s="132" t="s">
        <v>1760</v>
      </c>
      <c r="S1625" s="132"/>
      <c r="T1625" s="132"/>
      <c r="U1625" s="132"/>
      <c r="V1625" s="132"/>
      <c r="W1625" s="132"/>
      <c r="X1625" s="132"/>
      <c r="Y1625" s="132"/>
    </row>
    <row r="1626" spans="1:25" ht="0.75" customHeight="1" x14ac:dyDescent="0.25"/>
    <row r="1627" spans="1:25" x14ac:dyDescent="0.25">
      <c r="A1627" s="132" t="s">
        <v>1761</v>
      </c>
      <c r="B1627" s="132"/>
      <c r="C1627" s="132"/>
      <c r="D1627" s="132"/>
      <c r="G1627" s="133">
        <v>4237.38</v>
      </c>
      <c r="H1627" s="133"/>
      <c r="I1627" s="71">
        <v>5120.1000000000004</v>
      </c>
      <c r="K1627" s="71">
        <v>-882.72</v>
      </c>
      <c r="M1627" s="133">
        <v>6356.07</v>
      </c>
      <c r="N1627" s="133"/>
      <c r="P1627" s="71">
        <v>1235.97</v>
      </c>
      <c r="R1627" s="132" t="s">
        <v>1762</v>
      </c>
      <c r="S1627" s="132"/>
      <c r="T1627" s="132"/>
      <c r="U1627" s="132"/>
      <c r="V1627" s="132"/>
      <c r="W1627" s="132"/>
      <c r="X1627" s="132"/>
      <c r="Y1627" s="132"/>
    </row>
    <row r="1628" spans="1:25" ht="0.75" customHeight="1" x14ac:dyDescent="0.25"/>
    <row r="1629" spans="1:25" x14ac:dyDescent="0.25">
      <c r="A1629" s="132" t="s">
        <v>1763</v>
      </c>
      <c r="B1629" s="132"/>
      <c r="C1629" s="132"/>
      <c r="D1629" s="132"/>
      <c r="G1629" s="133">
        <v>4263.32</v>
      </c>
      <c r="H1629" s="133"/>
      <c r="I1629" s="71">
        <v>5120.1000000000004</v>
      </c>
      <c r="K1629" s="71">
        <v>-856.78</v>
      </c>
      <c r="M1629" s="133">
        <v>6394.98</v>
      </c>
      <c r="N1629" s="133"/>
      <c r="P1629" s="71">
        <v>1274.8800000000001</v>
      </c>
      <c r="R1629" s="132" t="s">
        <v>1764</v>
      </c>
      <c r="S1629" s="132"/>
      <c r="T1629" s="132"/>
      <c r="U1629" s="132"/>
      <c r="V1629" s="132"/>
      <c r="W1629" s="132"/>
      <c r="X1629" s="132"/>
      <c r="Y1629" s="132"/>
    </row>
    <row r="1630" spans="1:25" ht="0.75" customHeight="1" x14ac:dyDescent="0.25"/>
    <row r="1631" spans="1:25" x14ac:dyDescent="0.25">
      <c r="A1631" s="132" t="s">
        <v>1765</v>
      </c>
      <c r="B1631" s="132"/>
      <c r="C1631" s="132"/>
      <c r="D1631" s="132"/>
      <c r="G1631" s="133">
        <v>12.73</v>
      </c>
      <c r="H1631" s="133"/>
      <c r="I1631" s="71">
        <v>0</v>
      </c>
      <c r="K1631" s="71">
        <v>12.73</v>
      </c>
      <c r="M1631" s="133">
        <v>19.094999999999999</v>
      </c>
      <c r="N1631" s="133"/>
      <c r="P1631" s="71">
        <v>19.094999999999999</v>
      </c>
      <c r="R1631" s="132" t="s">
        <v>1766</v>
      </c>
      <c r="S1631" s="132"/>
      <c r="T1631" s="132"/>
      <c r="U1631" s="132"/>
      <c r="V1631" s="132"/>
      <c r="W1631" s="132"/>
      <c r="X1631" s="132"/>
      <c r="Y1631" s="132"/>
    </row>
    <row r="1632" spans="1:25" ht="0.75" customHeight="1" x14ac:dyDescent="0.25"/>
    <row r="1633" spans="1:25" x14ac:dyDescent="0.25">
      <c r="A1633" s="132" t="s">
        <v>1767</v>
      </c>
      <c r="B1633" s="132"/>
      <c r="C1633" s="132"/>
      <c r="D1633" s="132"/>
      <c r="G1633" s="133">
        <v>78</v>
      </c>
      <c r="H1633" s="133"/>
      <c r="I1633" s="71">
        <v>3221.88</v>
      </c>
      <c r="K1633" s="71">
        <v>-3143.88</v>
      </c>
      <c r="M1633" s="133">
        <v>117</v>
      </c>
      <c r="N1633" s="133"/>
      <c r="P1633" s="71">
        <v>-3104.88</v>
      </c>
      <c r="R1633" s="132" t="s">
        <v>1768</v>
      </c>
      <c r="S1633" s="132"/>
      <c r="T1633" s="132"/>
      <c r="U1633" s="132"/>
      <c r="V1633" s="132"/>
      <c r="W1633" s="132"/>
      <c r="X1633" s="132"/>
      <c r="Y1633" s="132"/>
    </row>
    <row r="1634" spans="1:25" ht="0.75" customHeight="1" x14ac:dyDescent="0.25"/>
    <row r="1635" spans="1:25" x14ac:dyDescent="0.25">
      <c r="A1635" s="132" t="s">
        <v>1769</v>
      </c>
      <c r="B1635" s="132"/>
      <c r="C1635" s="132"/>
      <c r="D1635" s="132"/>
      <c r="G1635" s="133">
        <v>25.46</v>
      </c>
      <c r="H1635" s="133"/>
      <c r="I1635" s="71">
        <v>0</v>
      </c>
      <c r="K1635" s="71">
        <v>25.46</v>
      </c>
      <c r="M1635" s="133">
        <v>38.19</v>
      </c>
      <c r="N1635" s="133"/>
      <c r="P1635" s="71">
        <v>38.19</v>
      </c>
      <c r="R1635" s="132" t="s">
        <v>1770</v>
      </c>
      <c r="S1635" s="132"/>
      <c r="T1635" s="132"/>
      <c r="U1635" s="132"/>
      <c r="V1635" s="132"/>
      <c r="W1635" s="132"/>
      <c r="X1635" s="132"/>
      <c r="Y1635" s="132"/>
    </row>
    <row r="1636" spans="1:25" ht="0.75" customHeight="1" x14ac:dyDescent="0.25"/>
    <row r="1637" spans="1:25" x14ac:dyDescent="0.25">
      <c r="A1637" s="132" t="s">
        <v>1771</v>
      </c>
      <c r="B1637" s="132"/>
      <c r="C1637" s="132"/>
      <c r="D1637" s="132"/>
      <c r="G1637" s="133">
        <v>542.13</v>
      </c>
      <c r="H1637" s="133"/>
      <c r="I1637" s="71">
        <v>3787.63</v>
      </c>
      <c r="K1637" s="71">
        <v>-3245.5</v>
      </c>
      <c r="M1637" s="133">
        <v>813.19500000000005</v>
      </c>
      <c r="N1637" s="133"/>
      <c r="P1637" s="71">
        <v>-2974.4349999999999</v>
      </c>
      <c r="R1637" s="132" t="s">
        <v>1772</v>
      </c>
      <c r="S1637" s="132"/>
      <c r="T1637" s="132"/>
      <c r="U1637" s="132"/>
      <c r="V1637" s="132"/>
      <c r="W1637" s="132"/>
      <c r="X1637" s="132"/>
      <c r="Y1637" s="132"/>
    </row>
    <row r="1638" spans="1:25" ht="0.75" customHeight="1" x14ac:dyDescent="0.25"/>
    <row r="1639" spans="1:25" x14ac:dyDescent="0.25">
      <c r="A1639" s="132" t="s">
        <v>1773</v>
      </c>
      <c r="B1639" s="132"/>
      <c r="C1639" s="132"/>
      <c r="D1639" s="132"/>
      <c r="G1639" s="133">
        <v>542.14</v>
      </c>
      <c r="H1639" s="133"/>
      <c r="I1639" s="71">
        <v>3787.63</v>
      </c>
      <c r="K1639" s="71">
        <v>-3245.49</v>
      </c>
      <c r="M1639" s="133">
        <v>813.21</v>
      </c>
      <c r="N1639" s="133"/>
      <c r="P1639" s="71">
        <v>-2974.42</v>
      </c>
      <c r="R1639" s="132" t="s">
        <v>1774</v>
      </c>
      <c r="S1639" s="132"/>
      <c r="T1639" s="132"/>
      <c r="U1639" s="132"/>
      <c r="V1639" s="132"/>
      <c r="W1639" s="132"/>
      <c r="X1639" s="132"/>
      <c r="Y1639" s="132"/>
    </row>
    <row r="1640" spans="1:25" ht="0.75" customHeight="1" x14ac:dyDescent="0.25"/>
    <row r="1641" spans="1:25" x14ac:dyDescent="0.25">
      <c r="A1641" s="132" t="s">
        <v>1775</v>
      </c>
      <c r="B1641" s="132"/>
      <c r="C1641" s="132"/>
      <c r="D1641" s="132"/>
      <c r="G1641" s="133">
        <v>56.18</v>
      </c>
      <c r="H1641" s="133"/>
      <c r="I1641" s="71">
        <v>0</v>
      </c>
      <c r="K1641" s="71">
        <v>56.18</v>
      </c>
      <c r="M1641" s="133">
        <v>84.27</v>
      </c>
      <c r="N1641" s="133"/>
      <c r="P1641" s="71">
        <v>84.27</v>
      </c>
      <c r="R1641" s="132" t="s">
        <v>1776</v>
      </c>
      <c r="S1641" s="132"/>
      <c r="T1641" s="132"/>
      <c r="U1641" s="132"/>
      <c r="V1641" s="132"/>
      <c r="W1641" s="132"/>
      <c r="X1641" s="132"/>
      <c r="Y1641" s="132"/>
    </row>
    <row r="1642" spans="1:25" ht="0.75" customHeight="1" x14ac:dyDescent="0.25"/>
    <row r="1643" spans="1:25" x14ac:dyDescent="0.25">
      <c r="A1643" s="132" t="s">
        <v>1777</v>
      </c>
      <c r="B1643" s="132"/>
      <c r="C1643" s="132"/>
      <c r="D1643" s="132"/>
      <c r="G1643" s="133">
        <v>9.56</v>
      </c>
      <c r="H1643" s="133"/>
      <c r="I1643" s="71">
        <v>0</v>
      </c>
      <c r="K1643" s="71">
        <v>9.56</v>
      </c>
      <c r="M1643" s="133">
        <v>14.34</v>
      </c>
      <c r="N1643" s="133"/>
      <c r="P1643" s="71">
        <v>14.34</v>
      </c>
      <c r="R1643" s="132" t="s">
        <v>1778</v>
      </c>
      <c r="S1643" s="132"/>
      <c r="T1643" s="132"/>
      <c r="U1643" s="132"/>
      <c r="V1643" s="132"/>
      <c r="W1643" s="132"/>
      <c r="X1643" s="132"/>
      <c r="Y1643" s="132"/>
    </row>
    <row r="1644" spans="1:25" ht="0.75" customHeight="1" x14ac:dyDescent="0.25"/>
    <row r="1645" spans="1:25" x14ac:dyDescent="0.25">
      <c r="A1645" s="132" t="s">
        <v>1779</v>
      </c>
      <c r="B1645" s="132"/>
      <c r="C1645" s="132"/>
      <c r="D1645" s="132"/>
      <c r="G1645" s="133">
        <v>648.55999999999995</v>
      </c>
      <c r="H1645" s="133"/>
      <c r="I1645" s="71">
        <v>0</v>
      </c>
      <c r="K1645" s="71">
        <v>648.55999999999995</v>
      </c>
      <c r="M1645" s="133">
        <v>972.84</v>
      </c>
      <c r="N1645" s="133"/>
      <c r="P1645" s="71">
        <v>972.84</v>
      </c>
      <c r="R1645" s="132" t="s">
        <v>1780</v>
      </c>
      <c r="S1645" s="132"/>
      <c r="T1645" s="132"/>
      <c r="U1645" s="132"/>
      <c r="V1645" s="132"/>
      <c r="W1645" s="132"/>
      <c r="X1645" s="132"/>
      <c r="Y1645" s="132"/>
    </row>
    <row r="1646" spans="1:25" ht="0.75" customHeight="1" x14ac:dyDescent="0.25"/>
    <row r="1647" spans="1:25" x14ac:dyDescent="0.25">
      <c r="A1647" s="132" t="s">
        <v>1781</v>
      </c>
      <c r="B1647" s="132"/>
      <c r="C1647" s="132"/>
      <c r="D1647" s="132"/>
      <c r="G1647" s="133">
        <v>185.28</v>
      </c>
      <c r="H1647" s="133"/>
      <c r="I1647" s="71">
        <v>0</v>
      </c>
      <c r="K1647" s="71">
        <v>185.28</v>
      </c>
      <c r="M1647" s="133">
        <v>277.92</v>
      </c>
      <c r="N1647" s="133"/>
      <c r="P1647" s="71">
        <v>277.92</v>
      </c>
      <c r="R1647" s="132" t="s">
        <v>1782</v>
      </c>
      <c r="S1647" s="132"/>
      <c r="T1647" s="132"/>
      <c r="U1647" s="132"/>
      <c r="V1647" s="132"/>
      <c r="W1647" s="132"/>
      <c r="X1647" s="132"/>
      <c r="Y1647" s="132"/>
    </row>
    <row r="1648" spans="1:25" ht="0.75" customHeight="1" x14ac:dyDescent="0.25"/>
    <row r="1649" spans="1:25" x14ac:dyDescent="0.25">
      <c r="A1649" s="132" t="s">
        <v>1783</v>
      </c>
      <c r="B1649" s="132"/>
      <c r="C1649" s="132"/>
      <c r="D1649" s="132"/>
      <c r="G1649" s="133">
        <v>185.13</v>
      </c>
      <c r="H1649" s="133"/>
      <c r="I1649" s="71">
        <v>0</v>
      </c>
      <c r="K1649" s="71">
        <v>185.13</v>
      </c>
      <c r="M1649" s="133">
        <v>277.69499999999999</v>
      </c>
      <c r="N1649" s="133"/>
      <c r="P1649" s="71">
        <v>277.69499999999999</v>
      </c>
      <c r="R1649" s="132" t="s">
        <v>1784</v>
      </c>
      <c r="S1649" s="132"/>
      <c r="T1649" s="132"/>
      <c r="U1649" s="132"/>
      <c r="V1649" s="132"/>
      <c r="W1649" s="132"/>
      <c r="X1649" s="132"/>
      <c r="Y1649" s="132"/>
    </row>
    <row r="1650" spans="1:25" ht="0.75" customHeight="1" x14ac:dyDescent="0.25"/>
    <row r="1651" spans="1:25" x14ac:dyDescent="0.25">
      <c r="A1651" s="132" t="s">
        <v>1785</v>
      </c>
      <c r="B1651" s="132"/>
      <c r="C1651" s="132"/>
      <c r="D1651" s="132"/>
      <c r="G1651" s="133">
        <v>18.73</v>
      </c>
      <c r="H1651" s="133"/>
      <c r="I1651" s="71">
        <v>0</v>
      </c>
      <c r="K1651" s="71">
        <v>18.73</v>
      </c>
      <c r="M1651" s="133">
        <v>28.094999999999999</v>
      </c>
      <c r="N1651" s="133"/>
      <c r="P1651" s="71">
        <v>28.094999999999999</v>
      </c>
      <c r="R1651" s="132" t="s">
        <v>1786</v>
      </c>
      <c r="S1651" s="132"/>
      <c r="T1651" s="132"/>
      <c r="U1651" s="132"/>
      <c r="V1651" s="132"/>
      <c r="W1651" s="132"/>
      <c r="X1651" s="132"/>
      <c r="Y1651" s="132"/>
    </row>
    <row r="1652" spans="1:25" ht="0.75" customHeight="1" x14ac:dyDescent="0.25"/>
    <row r="1653" spans="1:25" x14ac:dyDescent="0.25">
      <c r="A1653" s="132" t="s">
        <v>1787</v>
      </c>
      <c r="B1653" s="132"/>
      <c r="C1653" s="132"/>
      <c r="D1653" s="132"/>
      <c r="G1653" s="133">
        <v>14246.97</v>
      </c>
      <c r="H1653" s="133"/>
      <c r="I1653" s="71">
        <v>14865.63</v>
      </c>
      <c r="K1653" s="71">
        <v>-618.66</v>
      </c>
      <c r="M1653" s="133">
        <v>21370.455000000002</v>
      </c>
      <c r="N1653" s="133"/>
      <c r="P1653" s="71">
        <v>6504.8249999999998</v>
      </c>
      <c r="R1653" s="132" t="s">
        <v>1788</v>
      </c>
      <c r="S1653" s="132"/>
      <c r="T1653" s="132"/>
      <c r="U1653" s="132"/>
      <c r="V1653" s="132"/>
      <c r="W1653" s="132"/>
      <c r="X1653" s="132"/>
      <c r="Y1653" s="132"/>
    </row>
    <row r="1654" spans="1:25" ht="0.75" customHeight="1" x14ac:dyDescent="0.25"/>
    <row r="1655" spans="1:25" x14ac:dyDescent="0.25">
      <c r="A1655" s="132" t="s">
        <v>1789</v>
      </c>
      <c r="B1655" s="132"/>
      <c r="C1655" s="132"/>
      <c r="D1655" s="132"/>
      <c r="G1655" s="133">
        <v>180.01</v>
      </c>
      <c r="H1655" s="133"/>
      <c r="I1655" s="71">
        <v>2304</v>
      </c>
      <c r="K1655" s="71">
        <v>-2123.9899999999998</v>
      </c>
      <c r="M1655" s="133">
        <v>270.01499999999999</v>
      </c>
      <c r="N1655" s="133"/>
      <c r="P1655" s="71">
        <v>-2033.9849999999999</v>
      </c>
      <c r="R1655" s="132" t="s">
        <v>1790</v>
      </c>
      <c r="S1655" s="132"/>
      <c r="T1655" s="132"/>
      <c r="U1655" s="132"/>
      <c r="V1655" s="132"/>
      <c r="W1655" s="132"/>
      <c r="X1655" s="132"/>
      <c r="Y1655" s="132"/>
    </row>
    <row r="1656" spans="1:25" ht="0.75" customHeight="1" x14ac:dyDescent="0.25"/>
    <row r="1657" spans="1:25" x14ac:dyDescent="0.25">
      <c r="A1657" s="132" t="s">
        <v>1791</v>
      </c>
      <c r="B1657" s="132"/>
      <c r="C1657" s="132"/>
      <c r="D1657" s="132"/>
      <c r="G1657" s="133">
        <v>6.31</v>
      </c>
      <c r="H1657" s="133"/>
      <c r="I1657" s="71">
        <v>0</v>
      </c>
      <c r="K1657" s="71">
        <v>6.31</v>
      </c>
      <c r="M1657" s="133">
        <v>9.4649999999999999</v>
      </c>
      <c r="N1657" s="133"/>
      <c r="P1657" s="71">
        <v>9.4649999999999999</v>
      </c>
      <c r="R1657" s="132" t="s">
        <v>1792</v>
      </c>
      <c r="S1657" s="132"/>
      <c r="T1657" s="132"/>
      <c r="U1657" s="132"/>
      <c r="V1657" s="132"/>
      <c r="W1657" s="132"/>
      <c r="X1657" s="132"/>
      <c r="Y1657" s="132"/>
    </row>
    <row r="1658" spans="1:25" ht="0.75" customHeight="1" x14ac:dyDescent="0.25"/>
    <row r="1659" spans="1:25" x14ac:dyDescent="0.25">
      <c r="A1659" s="132" t="s">
        <v>1793</v>
      </c>
      <c r="B1659" s="132"/>
      <c r="C1659" s="132"/>
      <c r="D1659" s="132"/>
      <c r="G1659" s="133">
        <v>122.22</v>
      </c>
      <c r="H1659" s="133"/>
      <c r="I1659" s="71">
        <v>395.32</v>
      </c>
      <c r="K1659" s="71">
        <v>-273.10000000000002</v>
      </c>
      <c r="M1659" s="133">
        <v>183.33</v>
      </c>
      <c r="N1659" s="133"/>
      <c r="P1659" s="71">
        <v>-211.99</v>
      </c>
      <c r="R1659" s="132" t="s">
        <v>1794</v>
      </c>
      <c r="S1659" s="132"/>
      <c r="T1659" s="132"/>
      <c r="U1659" s="132"/>
      <c r="V1659" s="132"/>
      <c r="W1659" s="132"/>
      <c r="X1659" s="132"/>
      <c r="Y1659" s="132"/>
    </row>
    <row r="1660" spans="1:25" ht="0.75" customHeight="1" x14ac:dyDescent="0.25"/>
    <row r="1661" spans="1:25" x14ac:dyDescent="0.25">
      <c r="A1661" s="132" t="s">
        <v>1795</v>
      </c>
      <c r="B1661" s="132"/>
      <c r="C1661" s="132"/>
      <c r="D1661" s="132"/>
      <c r="G1661" s="133">
        <v>3.46</v>
      </c>
      <c r="H1661" s="133"/>
      <c r="I1661" s="71">
        <v>14.55</v>
      </c>
      <c r="K1661" s="71">
        <v>-11.09</v>
      </c>
      <c r="M1661" s="133">
        <v>5.19</v>
      </c>
      <c r="N1661" s="133"/>
      <c r="P1661" s="71">
        <v>-9.36</v>
      </c>
      <c r="R1661" s="132" t="s">
        <v>1796</v>
      </c>
      <c r="S1661" s="132"/>
      <c r="T1661" s="132"/>
      <c r="U1661" s="132"/>
      <c r="V1661" s="132"/>
      <c r="W1661" s="132"/>
      <c r="X1661" s="132"/>
      <c r="Y1661" s="132"/>
    </row>
    <row r="1662" spans="1:25" ht="0.75" customHeight="1" x14ac:dyDescent="0.25"/>
    <row r="1663" spans="1:25" x14ac:dyDescent="0.25">
      <c r="A1663" s="132" t="s">
        <v>1797</v>
      </c>
      <c r="B1663" s="132"/>
      <c r="C1663" s="132"/>
      <c r="D1663" s="132"/>
      <c r="G1663" s="133">
        <v>591.25</v>
      </c>
      <c r="H1663" s="133"/>
      <c r="I1663" s="71">
        <v>1503.97</v>
      </c>
      <c r="K1663" s="71">
        <v>-912.72</v>
      </c>
      <c r="M1663" s="133">
        <v>886.875</v>
      </c>
      <c r="N1663" s="133"/>
      <c r="P1663" s="71">
        <v>-617.09500000000003</v>
      </c>
      <c r="R1663" s="132" t="s">
        <v>1798</v>
      </c>
      <c r="S1663" s="132"/>
      <c r="T1663" s="132"/>
      <c r="U1663" s="132"/>
      <c r="V1663" s="132"/>
      <c r="W1663" s="132"/>
      <c r="X1663" s="132"/>
      <c r="Y1663" s="132"/>
    </row>
    <row r="1664" spans="1:25" ht="0.75" customHeight="1" x14ac:dyDescent="0.25"/>
    <row r="1665" spans="1:25" x14ac:dyDescent="0.25">
      <c r="A1665" s="132" t="s">
        <v>1799</v>
      </c>
      <c r="B1665" s="132"/>
      <c r="C1665" s="132"/>
      <c r="D1665" s="132"/>
      <c r="G1665" s="133">
        <v>0</v>
      </c>
      <c r="H1665" s="133"/>
      <c r="I1665" s="71">
        <v>54.2</v>
      </c>
      <c r="K1665" s="71">
        <v>-54.2</v>
      </c>
      <c r="M1665" s="133">
        <v>0</v>
      </c>
      <c r="N1665" s="133"/>
      <c r="P1665" s="71">
        <v>-54.2</v>
      </c>
      <c r="R1665" s="132" t="s">
        <v>1800</v>
      </c>
      <c r="S1665" s="132"/>
      <c r="T1665" s="132"/>
      <c r="U1665" s="132"/>
      <c r="V1665" s="132"/>
      <c r="W1665" s="132"/>
      <c r="X1665" s="132"/>
      <c r="Y1665" s="132"/>
    </row>
    <row r="1666" spans="1:25" ht="0.75" customHeight="1" x14ac:dyDescent="0.25"/>
    <row r="1667" spans="1:25" x14ac:dyDescent="0.25">
      <c r="A1667" s="132" t="s">
        <v>1801</v>
      </c>
      <c r="B1667" s="132"/>
      <c r="C1667" s="132"/>
      <c r="D1667" s="132"/>
      <c r="G1667" s="133">
        <v>7.35</v>
      </c>
      <c r="H1667" s="133"/>
      <c r="I1667" s="71">
        <v>10.61</v>
      </c>
      <c r="K1667" s="71">
        <v>-3.26</v>
      </c>
      <c r="M1667" s="133">
        <v>11.025</v>
      </c>
      <c r="N1667" s="133"/>
      <c r="P1667" s="71">
        <v>0.41499999999999998</v>
      </c>
      <c r="R1667" s="132" t="s">
        <v>1802</v>
      </c>
      <c r="S1667" s="132"/>
      <c r="T1667" s="132"/>
      <c r="U1667" s="132"/>
      <c r="V1667" s="132"/>
      <c r="W1667" s="132"/>
      <c r="X1667" s="132"/>
      <c r="Y1667" s="132"/>
    </row>
    <row r="1668" spans="1:25" ht="0.75" customHeight="1" x14ac:dyDescent="0.25"/>
    <row r="1669" spans="1:25" x14ac:dyDescent="0.25">
      <c r="A1669" s="132" t="s">
        <v>1803</v>
      </c>
      <c r="B1669" s="132"/>
      <c r="C1669" s="132"/>
      <c r="D1669" s="132"/>
      <c r="G1669" s="133">
        <v>0.13</v>
      </c>
      <c r="H1669" s="133"/>
      <c r="I1669" s="71">
        <v>10.61</v>
      </c>
      <c r="K1669" s="71">
        <v>-10.48</v>
      </c>
      <c r="M1669" s="133">
        <v>0.19500000000000001</v>
      </c>
      <c r="N1669" s="133"/>
      <c r="P1669" s="71">
        <v>-10.414999999999999</v>
      </c>
      <c r="R1669" s="132" t="s">
        <v>1804</v>
      </c>
      <c r="S1669" s="132"/>
      <c r="T1669" s="132"/>
      <c r="U1669" s="132"/>
      <c r="V1669" s="132"/>
      <c r="W1669" s="132"/>
      <c r="X1669" s="132"/>
      <c r="Y1669" s="132"/>
    </row>
    <row r="1670" spans="1:25" ht="0.75" customHeight="1" x14ac:dyDescent="0.25"/>
    <row r="1671" spans="1:25" x14ac:dyDescent="0.25">
      <c r="A1671" s="132" t="s">
        <v>1805</v>
      </c>
      <c r="B1671" s="132"/>
      <c r="C1671" s="132"/>
      <c r="D1671" s="132"/>
      <c r="G1671" s="133">
        <v>0</v>
      </c>
      <c r="H1671" s="133"/>
      <c r="I1671" s="71">
        <v>14.55</v>
      </c>
      <c r="K1671" s="71">
        <v>-14.55</v>
      </c>
      <c r="M1671" s="133">
        <v>0</v>
      </c>
      <c r="N1671" s="133"/>
      <c r="P1671" s="71">
        <v>-14.55</v>
      </c>
      <c r="R1671" s="132" t="s">
        <v>1806</v>
      </c>
      <c r="S1671" s="132"/>
      <c r="T1671" s="132"/>
      <c r="U1671" s="132"/>
      <c r="V1671" s="132"/>
      <c r="W1671" s="132"/>
      <c r="X1671" s="132"/>
      <c r="Y1671" s="132"/>
    </row>
    <row r="1672" spans="1:25" ht="0.75" customHeight="1" x14ac:dyDescent="0.25"/>
    <row r="1673" spans="1:25" x14ac:dyDescent="0.25">
      <c r="A1673" s="132" t="s">
        <v>1807</v>
      </c>
      <c r="B1673" s="132"/>
      <c r="C1673" s="132"/>
      <c r="D1673" s="132"/>
      <c r="G1673" s="133">
        <v>291.63</v>
      </c>
      <c r="H1673" s="133"/>
      <c r="I1673" s="71">
        <v>980.24</v>
      </c>
      <c r="K1673" s="71">
        <v>-688.61</v>
      </c>
      <c r="M1673" s="133">
        <v>437.44499999999999</v>
      </c>
      <c r="N1673" s="133"/>
      <c r="P1673" s="71">
        <v>-542.79499999999996</v>
      </c>
      <c r="R1673" s="132" t="s">
        <v>1808</v>
      </c>
      <c r="S1673" s="132"/>
      <c r="T1673" s="132"/>
      <c r="U1673" s="132"/>
      <c r="V1673" s="132"/>
      <c r="W1673" s="132"/>
      <c r="X1673" s="132"/>
      <c r="Y1673" s="132"/>
    </row>
    <row r="1674" spans="1:25" ht="0.75" customHeight="1" x14ac:dyDescent="0.25"/>
    <row r="1675" spans="1:25" x14ac:dyDescent="0.25">
      <c r="A1675" s="132" t="s">
        <v>1809</v>
      </c>
      <c r="B1675" s="132"/>
      <c r="C1675" s="132"/>
      <c r="D1675" s="132"/>
      <c r="G1675" s="133">
        <v>0</v>
      </c>
      <c r="H1675" s="133"/>
      <c r="I1675" s="71">
        <v>14.55</v>
      </c>
      <c r="K1675" s="71">
        <v>-14.55</v>
      </c>
      <c r="M1675" s="133">
        <v>0</v>
      </c>
      <c r="N1675" s="133"/>
      <c r="P1675" s="71">
        <v>-14.55</v>
      </c>
      <c r="R1675" s="132" t="s">
        <v>1810</v>
      </c>
      <c r="S1675" s="132"/>
      <c r="T1675" s="132"/>
      <c r="U1675" s="132"/>
      <c r="V1675" s="132"/>
      <c r="W1675" s="132"/>
      <c r="X1675" s="132"/>
      <c r="Y1675" s="132"/>
    </row>
    <row r="1676" spans="1:25" ht="0.75" customHeight="1" x14ac:dyDescent="0.25"/>
    <row r="1677" spans="1:25" x14ac:dyDescent="0.25">
      <c r="A1677" s="132" t="s">
        <v>1811</v>
      </c>
      <c r="B1677" s="132"/>
      <c r="C1677" s="132"/>
      <c r="D1677" s="132"/>
      <c r="G1677" s="133">
        <v>2.76</v>
      </c>
      <c r="H1677" s="133"/>
      <c r="I1677" s="71">
        <v>14.55</v>
      </c>
      <c r="K1677" s="71">
        <v>-11.79</v>
      </c>
      <c r="M1677" s="133">
        <v>4.1399999999999997</v>
      </c>
      <c r="N1677" s="133"/>
      <c r="P1677" s="71">
        <v>-10.41</v>
      </c>
      <c r="R1677" s="132" t="s">
        <v>1812</v>
      </c>
      <c r="S1677" s="132"/>
      <c r="T1677" s="132"/>
      <c r="U1677" s="132"/>
      <c r="V1677" s="132"/>
      <c r="W1677" s="132"/>
      <c r="X1677" s="132"/>
      <c r="Y1677" s="132"/>
    </row>
    <row r="1678" spans="1:25" ht="0.75" customHeight="1" x14ac:dyDescent="0.25"/>
    <row r="1679" spans="1:25" x14ac:dyDescent="0.25">
      <c r="A1679" s="132" t="s">
        <v>1813</v>
      </c>
      <c r="B1679" s="132"/>
      <c r="C1679" s="132"/>
      <c r="D1679" s="132"/>
      <c r="G1679" s="133">
        <v>25.22</v>
      </c>
      <c r="H1679" s="133"/>
      <c r="I1679" s="71">
        <v>33.04</v>
      </c>
      <c r="K1679" s="71">
        <v>-7.82</v>
      </c>
      <c r="M1679" s="133">
        <v>37.83</v>
      </c>
      <c r="N1679" s="133"/>
      <c r="P1679" s="71">
        <v>4.79</v>
      </c>
      <c r="R1679" s="132" t="s">
        <v>1814</v>
      </c>
      <c r="S1679" s="132"/>
      <c r="T1679" s="132"/>
      <c r="U1679" s="132"/>
      <c r="V1679" s="132"/>
      <c r="W1679" s="132"/>
      <c r="X1679" s="132"/>
      <c r="Y1679" s="132"/>
    </row>
    <row r="1680" spans="1:25" ht="0.75" customHeight="1" x14ac:dyDescent="0.25"/>
    <row r="1681" spans="1:25" x14ac:dyDescent="0.25">
      <c r="A1681" s="132" t="s">
        <v>1815</v>
      </c>
      <c r="B1681" s="132"/>
      <c r="C1681" s="132"/>
      <c r="D1681" s="132"/>
      <c r="G1681" s="133">
        <v>8.85</v>
      </c>
      <c r="H1681" s="133"/>
      <c r="I1681" s="71">
        <v>28.1</v>
      </c>
      <c r="K1681" s="71">
        <v>-19.25</v>
      </c>
      <c r="M1681" s="133">
        <v>13.275</v>
      </c>
      <c r="N1681" s="133"/>
      <c r="P1681" s="71">
        <v>-14.824999999999999</v>
      </c>
      <c r="R1681" s="132" t="s">
        <v>1816</v>
      </c>
      <c r="S1681" s="132"/>
      <c r="T1681" s="132"/>
      <c r="U1681" s="132"/>
      <c r="V1681" s="132"/>
      <c r="W1681" s="132"/>
      <c r="X1681" s="132"/>
      <c r="Y1681" s="132"/>
    </row>
    <row r="1682" spans="1:25" ht="0.75" customHeight="1" x14ac:dyDescent="0.25"/>
    <row r="1683" spans="1:25" x14ac:dyDescent="0.25">
      <c r="A1683" s="132" t="s">
        <v>1817</v>
      </c>
      <c r="B1683" s="132"/>
      <c r="C1683" s="132"/>
      <c r="D1683" s="132"/>
      <c r="G1683" s="133">
        <v>0.7</v>
      </c>
      <c r="H1683" s="133"/>
      <c r="I1683" s="71">
        <v>33.96</v>
      </c>
      <c r="K1683" s="71">
        <v>-33.26</v>
      </c>
      <c r="M1683" s="133">
        <v>1.05</v>
      </c>
      <c r="N1683" s="133"/>
      <c r="P1683" s="71">
        <v>-32.909999999999997</v>
      </c>
      <c r="R1683" s="132" t="s">
        <v>1818</v>
      </c>
      <c r="S1683" s="132"/>
      <c r="T1683" s="132"/>
      <c r="U1683" s="132"/>
      <c r="V1683" s="132"/>
      <c r="W1683" s="132"/>
      <c r="X1683" s="132"/>
      <c r="Y1683" s="132"/>
    </row>
    <row r="1684" spans="1:25" ht="0.75" customHeight="1" x14ac:dyDescent="0.25"/>
    <row r="1685" spans="1:25" x14ac:dyDescent="0.25">
      <c r="A1685" s="132" t="s">
        <v>1819</v>
      </c>
      <c r="B1685" s="132"/>
      <c r="C1685" s="132"/>
      <c r="D1685" s="132"/>
      <c r="G1685" s="133">
        <v>163.77000000000001</v>
      </c>
      <c r="H1685" s="133"/>
      <c r="I1685" s="71">
        <v>232.06</v>
      </c>
      <c r="K1685" s="71">
        <v>-68.290000000000006</v>
      </c>
      <c r="M1685" s="133">
        <v>245.655</v>
      </c>
      <c r="N1685" s="133"/>
      <c r="P1685" s="71">
        <v>13.595000000000001</v>
      </c>
      <c r="R1685" s="132" t="s">
        <v>1820</v>
      </c>
      <c r="S1685" s="132"/>
      <c r="T1685" s="132"/>
      <c r="U1685" s="132"/>
      <c r="V1685" s="132"/>
      <c r="W1685" s="132"/>
      <c r="X1685" s="132"/>
      <c r="Y1685" s="132"/>
    </row>
    <row r="1686" spans="1:25" ht="0.75" customHeight="1" x14ac:dyDescent="0.25"/>
    <row r="1687" spans="1:25" x14ac:dyDescent="0.25">
      <c r="A1687" s="132" t="s">
        <v>1821</v>
      </c>
      <c r="B1687" s="132"/>
      <c r="C1687" s="132"/>
      <c r="D1687" s="132"/>
      <c r="G1687" s="133">
        <v>99.54</v>
      </c>
      <c r="H1687" s="133"/>
      <c r="I1687" s="71">
        <v>204.52</v>
      </c>
      <c r="K1687" s="71">
        <v>-104.98</v>
      </c>
      <c r="M1687" s="133">
        <v>149.31</v>
      </c>
      <c r="N1687" s="133"/>
      <c r="P1687" s="71">
        <v>-55.21</v>
      </c>
      <c r="R1687" s="132" t="s">
        <v>1822</v>
      </c>
      <c r="S1687" s="132"/>
      <c r="T1687" s="132"/>
      <c r="U1687" s="132"/>
      <c r="V1687" s="132"/>
      <c r="W1687" s="132"/>
      <c r="X1687" s="132"/>
      <c r="Y1687" s="132"/>
    </row>
    <row r="1688" spans="1:25" ht="0.75" customHeight="1" x14ac:dyDescent="0.25"/>
    <row r="1689" spans="1:25" x14ac:dyDescent="0.25">
      <c r="A1689" s="132" t="s">
        <v>1823</v>
      </c>
      <c r="B1689" s="132"/>
      <c r="C1689" s="132"/>
      <c r="D1689" s="132"/>
      <c r="G1689" s="133">
        <v>19.12</v>
      </c>
      <c r="H1689" s="133"/>
      <c r="I1689" s="71">
        <v>133.41</v>
      </c>
      <c r="K1689" s="71">
        <v>-114.29</v>
      </c>
      <c r="M1689" s="133">
        <v>28.68</v>
      </c>
      <c r="N1689" s="133"/>
      <c r="P1689" s="71">
        <v>-104.73</v>
      </c>
      <c r="R1689" s="132" t="s">
        <v>1824</v>
      </c>
      <c r="S1689" s="132"/>
      <c r="T1689" s="132"/>
      <c r="U1689" s="132"/>
      <c r="V1689" s="132"/>
      <c r="W1689" s="132"/>
      <c r="X1689" s="132"/>
      <c r="Y1689" s="132"/>
    </row>
    <row r="1690" spans="1:25" ht="0.75" customHeight="1" x14ac:dyDescent="0.25"/>
    <row r="1691" spans="1:25" x14ac:dyDescent="0.25">
      <c r="A1691" s="132" t="s">
        <v>1825</v>
      </c>
      <c r="B1691" s="132"/>
      <c r="C1691" s="132"/>
      <c r="D1691" s="132"/>
      <c r="G1691" s="133">
        <v>0</v>
      </c>
      <c r="H1691" s="133"/>
      <c r="I1691" s="71">
        <v>14.55</v>
      </c>
      <c r="K1691" s="71">
        <v>-14.55</v>
      </c>
      <c r="M1691" s="133">
        <v>0</v>
      </c>
      <c r="N1691" s="133"/>
      <c r="P1691" s="71">
        <v>-14.55</v>
      </c>
      <c r="R1691" s="132" t="s">
        <v>1826</v>
      </c>
      <c r="S1691" s="132"/>
      <c r="T1691" s="132"/>
      <c r="U1691" s="132"/>
      <c r="V1691" s="132"/>
      <c r="W1691" s="132"/>
      <c r="X1691" s="132"/>
      <c r="Y1691" s="132"/>
    </row>
    <row r="1692" spans="1:25" ht="0.75" customHeight="1" x14ac:dyDescent="0.25"/>
    <row r="1693" spans="1:25" x14ac:dyDescent="0.25">
      <c r="A1693" s="132" t="s">
        <v>1827</v>
      </c>
      <c r="B1693" s="132"/>
      <c r="C1693" s="132"/>
      <c r="D1693" s="132"/>
      <c r="G1693" s="133">
        <v>4.38</v>
      </c>
      <c r="H1693" s="133"/>
      <c r="I1693" s="71">
        <v>14.55</v>
      </c>
      <c r="K1693" s="71">
        <v>-10.17</v>
      </c>
      <c r="M1693" s="133">
        <v>6.57</v>
      </c>
      <c r="N1693" s="133"/>
      <c r="P1693" s="71">
        <v>-7.98</v>
      </c>
      <c r="R1693" s="132" t="s">
        <v>1828</v>
      </c>
      <c r="S1693" s="132"/>
      <c r="T1693" s="132"/>
      <c r="U1693" s="132"/>
      <c r="V1693" s="132"/>
      <c r="W1693" s="132"/>
      <c r="X1693" s="132"/>
      <c r="Y1693" s="132"/>
    </row>
    <row r="1694" spans="1:25" ht="0.75" customHeight="1" x14ac:dyDescent="0.25"/>
    <row r="1695" spans="1:25" x14ac:dyDescent="0.25">
      <c r="A1695" s="132" t="s">
        <v>1829</v>
      </c>
      <c r="B1695" s="132"/>
      <c r="C1695" s="132"/>
      <c r="D1695" s="132"/>
      <c r="G1695" s="133">
        <v>0</v>
      </c>
      <c r="H1695" s="133"/>
      <c r="I1695" s="71">
        <v>14.55</v>
      </c>
      <c r="K1695" s="71">
        <v>-14.55</v>
      </c>
      <c r="M1695" s="133">
        <v>0</v>
      </c>
      <c r="N1695" s="133"/>
      <c r="P1695" s="71">
        <v>-14.55</v>
      </c>
      <c r="R1695" s="132" t="s">
        <v>1830</v>
      </c>
      <c r="S1695" s="132"/>
      <c r="T1695" s="132"/>
      <c r="U1695" s="132"/>
      <c r="V1695" s="132"/>
      <c r="W1695" s="132"/>
      <c r="X1695" s="132"/>
      <c r="Y1695" s="132"/>
    </row>
    <row r="1696" spans="1:25" ht="0.75" customHeight="1" x14ac:dyDescent="0.25"/>
    <row r="1697" spans="1:25" x14ac:dyDescent="0.25">
      <c r="A1697" s="132" t="s">
        <v>1831</v>
      </c>
      <c r="B1697" s="132"/>
      <c r="C1697" s="132"/>
      <c r="D1697" s="132"/>
      <c r="G1697" s="133">
        <v>119.99</v>
      </c>
      <c r="H1697" s="133"/>
      <c r="I1697" s="71">
        <v>148.03</v>
      </c>
      <c r="K1697" s="71">
        <v>-28.04</v>
      </c>
      <c r="M1697" s="133">
        <v>179.98500000000001</v>
      </c>
      <c r="N1697" s="133"/>
      <c r="P1697" s="71">
        <v>31.954999999999998</v>
      </c>
      <c r="R1697" s="132" t="s">
        <v>1832</v>
      </c>
      <c r="S1697" s="132"/>
      <c r="T1697" s="132"/>
      <c r="U1697" s="132"/>
      <c r="V1697" s="132"/>
      <c r="W1697" s="132"/>
      <c r="X1697" s="132"/>
      <c r="Y1697" s="132"/>
    </row>
    <row r="1698" spans="1:25" ht="0.75" customHeight="1" x14ac:dyDescent="0.25"/>
    <row r="1699" spans="1:25" x14ac:dyDescent="0.25">
      <c r="A1699" s="132" t="s">
        <v>1833</v>
      </c>
      <c r="B1699" s="132"/>
      <c r="C1699" s="132"/>
      <c r="D1699" s="132"/>
      <c r="G1699" s="133">
        <v>5.03</v>
      </c>
      <c r="H1699" s="133"/>
      <c r="I1699" s="71">
        <v>14.55</v>
      </c>
      <c r="K1699" s="71">
        <v>-9.52</v>
      </c>
      <c r="M1699" s="133">
        <v>7.5449999999999999</v>
      </c>
      <c r="N1699" s="133"/>
      <c r="P1699" s="71">
        <v>-7.0049999999999999</v>
      </c>
      <c r="R1699" s="132" t="s">
        <v>1834</v>
      </c>
      <c r="S1699" s="132"/>
      <c r="T1699" s="132"/>
      <c r="U1699" s="132"/>
      <c r="V1699" s="132"/>
      <c r="W1699" s="132"/>
      <c r="X1699" s="132"/>
      <c r="Y1699" s="132"/>
    </row>
    <row r="1700" spans="1:25" x14ac:dyDescent="0.25">
      <c r="A1700" s="132" t="s">
        <v>1835</v>
      </c>
      <c r="B1700" s="132"/>
      <c r="C1700" s="132"/>
      <c r="D1700" s="132"/>
      <c r="G1700" s="133">
        <v>0</v>
      </c>
      <c r="H1700" s="133"/>
      <c r="I1700" s="71">
        <v>13.55</v>
      </c>
      <c r="K1700" s="71">
        <v>-13.55</v>
      </c>
      <c r="M1700" s="133">
        <v>0</v>
      </c>
      <c r="N1700" s="133"/>
      <c r="P1700" s="71">
        <v>-13.55</v>
      </c>
      <c r="R1700" s="132" t="s">
        <v>1836</v>
      </c>
      <c r="S1700" s="132"/>
      <c r="T1700" s="132"/>
      <c r="U1700" s="132"/>
      <c r="V1700" s="132"/>
      <c r="W1700" s="132"/>
      <c r="X1700" s="132"/>
      <c r="Y1700" s="132"/>
    </row>
    <row r="1701" spans="1:25" ht="0.75" customHeight="1" x14ac:dyDescent="0.25"/>
    <row r="1702" spans="1:25" x14ac:dyDescent="0.25">
      <c r="A1702" s="132" t="s">
        <v>1837</v>
      </c>
      <c r="B1702" s="132"/>
      <c r="C1702" s="132"/>
      <c r="D1702" s="132"/>
      <c r="G1702" s="133">
        <v>4.21</v>
      </c>
      <c r="H1702" s="133"/>
      <c r="I1702" s="71">
        <v>0</v>
      </c>
      <c r="K1702" s="71">
        <v>4.21</v>
      </c>
      <c r="M1702" s="133">
        <v>6.3150000000000004</v>
      </c>
      <c r="N1702" s="133"/>
      <c r="P1702" s="71">
        <v>6.3150000000000004</v>
      </c>
      <c r="R1702" s="132" t="s">
        <v>1838</v>
      </c>
      <c r="S1702" s="132"/>
      <c r="T1702" s="132"/>
      <c r="U1702" s="132"/>
      <c r="V1702" s="132"/>
      <c r="W1702" s="132"/>
      <c r="X1702" s="132"/>
      <c r="Y1702" s="132"/>
    </row>
    <row r="1703" spans="1:25" ht="0.75" customHeight="1" x14ac:dyDescent="0.25"/>
    <row r="1704" spans="1:25" x14ac:dyDescent="0.25">
      <c r="A1704" s="132" t="s">
        <v>1839</v>
      </c>
      <c r="B1704" s="132"/>
      <c r="C1704" s="132"/>
      <c r="D1704" s="132"/>
      <c r="G1704" s="133">
        <v>3.72</v>
      </c>
      <c r="H1704" s="133"/>
      <c r="I1704" s="71">
        <v>0</v>
      </c>
      <c r="K1704" s="71">
        <v>3.72</v>
      </c>
      <c r="M1704" s="133">
        <v>5.58</v>
      </c>
      <c r="N1704" s="133"/>
      <c r="P1704" s="71">
        <v>5.58</v>
      </c>
      <c r="R1704" s="132" t="s">
        <v>1840</v>
      </c>
      <c r="S1704" s="132"/>
      <c r="T1704" s="132"/>
      <c r="U1704" s="132"/>
      <c r="V1704" s="132"/>
      <c r="W1704" s="132"/>
      <c r="X1704" s="132"/>
      <c r="Y1704" s="132"/>
    </row>
    <row r="1705" spans="1:25" ht="0.75" customHeight="1" x14ac:dyDescent="0.25"/>
    <row r="1706" spans="1:25" x14ac:dyDescent="0.25">
      <c r="A1706" s="132" t="s">
        <v>1841</v>
      </c>
      <c r="B1706" s="132"/>
      <c r="C1706" s="132"/>
      <c r="D1706" s="132"/>
      <c r="G1706" s="133">
        <v>0</v>
      </c>
      <c r="H1706" s="133"/>
      <c r="I1706" s="71">
        <v>14.55</v>
      </c>
      <c r="K1706" s="71">
        <v>-14.55</v>
      </c>
      <c r="M1706" s="133">
        <v>0</v>
      </c>
      <c r="N1706" s="133"/>
      <c r="P1706" s="71">
        <v>-14.55</v>
      </c>
      <c r="R1706" s="132" t="s">
        <v>1842</v>
      </c>
      <c r="S1706" s="132"/>
      <c r="T1706" s="132"/>
      <c r="U1706" s="132"/>
      <c r="V1706" s="132"/>
      <c r="W1706" s="132"/>
      <c r="X1706" s="132"/>
      <c r="Y1706" s="132"/>
    </row>
    <row r="1707" spans="1:25" ht="0.75" customHeight="1" x14ac:dyDescent="0.25"/>
    <row r="1708" spans="1:25" x14ac:dyDescent="0.25">
      <c r="A1708" s="132" t="s">
        <v>1843</v>
      </c>
      <c r="B1708" s="132"/>
      <c r="C1708" s="132"/>
      <c r="D1708" s="132"/>
      <c r="G1708" s="133">
        <v>6.51</v>
      </c>
      <c r="H1708" s="133"/>
      <c r="I1708" s="71">
        <v>14.55</v>
      </c>
      <c r="K1708" s="71">
        <v>-8.0399999999999991</v>
      </c>
      <c r="M1708" s="133">
        <v>9.7650000000000006</v>
      </c>
      <c r="N1708" s="133"/>
      <c r="P1708" s="71">
        <v>-4.7850000000000001</v>
      </c>
      <c r="R1708" s="132" t="s">
        <v>1844</v>
      </c>
      <c r="S1708" s="132"/>
      <c r="T1708" s="132"/>
      <c r="U1708" s="132"/>
      <c r="V1708" s="132"/>
      <c r="W1708" s="132"/>
      <c r="X1708" s="132"/>
      <c r="Y1708" s="132"/>
    </row>
    <row r="1709" spans="1:25" ht="0.75" customHeight="1" x14ac:dyDescent="0.25"/>
    <row r="1710" spans="1:25" x14ac:dyDescent="0.25">
      <c r="A1710" s="132" t="s">
        <v>1845</v>
      </c>
      <c r="B1710" s="132"/>
      <c r="C1710" s="132"/>
      <c r="D1710" s="132"/>
      <c r="G1710" s="133">
        <v>13.15</v>
      </c>
      <c r="H1710" s="133"/>
      <c r="I1710" s="71">
        <v>24.26</v>
      </c>
      <c r="K1710" s="71">
        <v>-11.11</v>
      </c>
      <c r="M1710" s="133">
        <v>19.725000000000001</v>
      </c>
      <c r="N1710" s="133"/>
      <c r="P1710" s="71">
        <v>-4.5350000000000001</v>
      </c>
      <c r="R1710" s="132" t="s">
        <v>1846</v>
      </c>
      <c r="S1710" s="132"/>
      <c r="T1710" s="132"/>
      <c r="U1710" s="132"/>
      <c r="V1710" s="132"/>
      <c r="W1710" s="132"/>
      <c r="X1710" s="132"/>
      <c r="Y1710" s="132"/>
    </row>
    <row r="1711" spans="1:25" ht="0.75" customHeight="1" x14ac:dyDescent="0.25"/>
    <row r="1712" spans="1:25" x14ac:dyDescent="0.25">
      <c r="A1712" s="132" t="s">
        <v>1847</v>
      </c>
      <c r="B1712" s="132"/>
      <c r="C1712" s="132"/>
      <c r="D1712" s="132"/>
      <c r="G1712" s="133">
        <v>53.88</v>
      </c>
      <c r="H1712" s="133"/>
      <c r="I1712" s="71">
        <v>174.75</v>
      </c>
      <c r="K1712" s="71">
        <v>-120.87</v>
      </c>
      <c r="M1712" s="133">
        <v>80.819999999999993</v>
      </c>
      <c r="N1712" s="133"/>
      <c r="P1712" s="71">
        <v>-93.93</v>
      </c>
      <c r="R1712" s="132" t="s">
        <v>1848</v>
      </c>
      <c r="S1712" s="132"/>
      <c r="T1712" s="132"/>
      <c r="U1712" s="132"/>
      <c r="V1712" s="132"/>
      <c r="W1712" s="132"/>
      <c r="X1712" s="132"/>
      <c r="Y1712" s="132"/>
    </row>
    <row r="1713" spans="1:25" ht="0.75" customHeight="1" x14ac:dyDescent="0.25"/>
    <row r="1714" spans="1:25" x14ac:dyDescent="0.25">
      <c r="A1714" s="132" t="s">
        <v>1849</v>
      </c>
      <c r="B1714" s="132"/>
      <c r="C1714" s="132"/>
      <c r="D1714" s="132"/>
      <c r="G1714" s="133">
        <v>27.52</v>
      </c>
      <c r="H1714" s="133"/>
      <c r="I1714" s="71">
        <v>383.39</v>
      </c>
      <c r="K1714" s="71">
        <v>-355.87</v>
      </c>
      <c r="M1714" s="133">
        <v>41.28</v>
      </c>
      <c r="N1714" s="133"/>
      <c r="P1714" s="71">
        <v>-342.11</v>
      </c>
      <c r="R1714" s="132" t="s">
        <v>1850</v>
      </c>
      <c r="S1714" s="132"/>
      <c r="T1714" s="132"/>
      <c r="U1714" s="132"/>
      <c r="V1714" s="132"/>
      <c r="W1714" s="132"/>
      <c r="X1714" s="132"/>
      <c r="Y1714" s="132"/>
    </row>
    <row r="1715" spans="1:25" ht="0.75" customHeight="1" x14ac:dyDescent="0.25"/>
    <row r="1716" spans="1:25" x14ac:dyDescent="0.25">
      <c r="A1716" s="132" t="s">
        <v>1851</v>
      </c>
      <c r="B1716" s="132"/>
      <c r="C1716" s="132"/>
      <c r="D1716" s="132"/>
      <c r="G1716" s="133">
        <v>0.28999999999999998</v>
      </c>
      <c r="H1716" s="133"/>
      <c r="I1716" s="71">
        <v>0</v>
      </c>
      <c r="K1716" s="71">
        <v>0.28999999999999998</v>
      </c>
      <c r="M1716" s="133">
        <v>0.435</v>
      </c>
      <c r="N1716" s="133"/>
      <c r="P1716" s="71">
        <v>0.435</v>
      </c>
      <c r="R1716" s="132" t="s">
        <v>1852</v>
      </c>
      <c r="S1716" s="132"/>
      <c r="T1716" s="132"/>
      <c r="U1716" s="132"/>
      <c r="V1716" s="132"/>
      <c r="W1716" s="132"/>
      <c r="X1716" s="132"/>
      <c r="Y1716" s="132"/>
    </row>
    <row r="1717" spans="1:25" ht="0.75" customHeight="1" x14ac:dyDescent="0.25"/>
    <row r="1718" spans="1:25" x14ac:dyDescent="0.25">
      <c r="A1718" s="132" t="s">
        <v>1853</v>
      </c>
      <c r="B1718" s="132"/>
      <c r="C1718" s="132"/>
      <c r="D1718" s="132"/>
      <c r="G1718" s="133">
        <v>0.15</v>
      </c>
      <c r="H1718" s="133"/>
      <c r="I1718" s="71">
        <v>0</v>
      </c>
      <c r="K1718" s="71">
        <v>0.15</v>
      </c>
      <c r="M1718" s="133">
        <v>0.22500000000000001</v>
      </c>
      <c r="N1718" s="133"/>
      <c r="P1718" s="71">
        <v>0.22500000000000001</v>
      </c>
      <c r="R1718" s="132" t="s">
        <v>1854</v>
      </c>
      <c r="S1718" s="132"/>
      <c r="T1718" s="132"/>
      <c r="U1718" s="132"/>
      <c r="V1718" s="132"/>
      <c r="W1718" s="132"/>
      <c r="X1718" s="132"/>
      <c r="Y1718" s="132"/>
    </row>
    <row r="1719" spans="1:25" ht="0.75" customHeight="1" x14ac:dyDescent="0.25"/>
    <row r="1720" spans="1:25" x14ac:dyDescent="0.25">
      <c r="A1720" s="132" t="s">
        <v>1855</v>
      </c>
      <c r="B1720" s="132"/>
      <c r="C1720" s="132"/>
      <c r="D1720" s="132"/>
      <c r="G1720" s="133">
        <v>10.98</v>
      </c>
      <c r="H1720" s="133"/>
      <c r="I1720" s="71">
        <v>29.16</v>
      </c>
      <c r="K1720" s="71">
        <v>-18.18</v>
      </c>
      <c r="M1720" s="133">
        <v>16.47</v>
      </c>
      <c r="N1720" s="133"/>
      <c r="P1720" s="71">
        <v>-12.69</v>
      </c>
      <c r="R1720" s="132" t="s">
        <v>1856</v>
      </c>
      <c r="S1720" s="132"/>
      <c r="T1720" s="132"/>
      <c r="U1720" s="132"/>
      <c r="V1720" s="132"/>
      <c r="W1720" s="132"/>
      <c r="X1720" s="132"/>
      <c r="Y1720" s="132"/>
    </row>
    <row r="1721" spans="1:25" ht="0.75" customHeight="1" x14ac:dyDescent="0.25"/>
    <row r="1722" spans="1:25" x14ac:dyDescent="0.25">
      <c r="A1722" s="132" t="s">
        <v>1857</v>
      </c>
      <c r="B1722" s="132"/>
      <c r="C1722" s="132"/>
      <c r="D1722" s="132"/>
      <c r="G1722" s="133">
        <v>0</v>
      </c>
      <c r="H1722" s="133"/>
      <c r="I1722" s="71">
        <v>14.55</v>
      </c>
      <c r="K1722" s="71">
        <v>-14.55</v>
      </c>
      <c r="M1722" s="133">
        <v>0</v>
      </c>
      <c r="N1722" s="133"/>
      <c r="P1722" s="71">
        <v>-14.55</v>
      </c>
      <c r="R1722" s="132" t="s">
        <v>1858</v>
      </c>
      <c r="S1722" s="132"/>
      <c r="T1722" s="132"/>
      <c r="U1722" s="132"/>
      <c r="V1722" s="132"/>
      <c r="W1722" s="132"/>
      <c r="X1722" s="132"/>
      <c r="Y1722" s="132"/>
    </row>
    <row r="1723" spans="1:25" ht="0.75" customHeight="1" x14ac:dyDescent="0.25"/>
    <row r="1724" spans="1:25" x14ac:dyDescent="0.25">
      <c r="A1724" s="132" t="s">
        <v>1859</v>
      </c>
      <c r="B1724" s="132"/>
      <c r="C1724" s="132"/>
      <c r="D1724" s="132"/>
      <c r="G1724" s="133">
        <v>58.84</v>
      </c>
      <c r="H1724" s="133"/>
      <c r="I1724" s="71">
        <v>14.55</v>
      </c>
      <c r="K1724" s="71">
        <v>44.29</v>
      </c>
      <c r="M1724" s="133">
        <v>88.26</v>
      </c>
      <c r="N1724" s="133"/>
      <c r="P1724" s="71">
        <v>73.709999999999994</v>
      </c>
      <c r="R1724" s="132" t="s">
        <v>1860</v>
      </c>
      <c r="S1724" s="132"/>
      <c r="T1724" s="132"/>
      <c r="U1724" s="132"/>
      <c r="V1724" s="132"/>
      <c r="W1724" s="132"/>
      <c r="X1724" s="132"/>
      <c r="Y1724" s="132"/>
    </row>
    <row r="1725" spans="1:25" ht="0.75" customHeight="1" x14ac:dyDescent="0.25"/>
    <row r="1726" spans="1:25" x14ac:dyDescent="0.25">
      <c r="A1726" s="132" t="s">
        <v>1861</v>
      </c>
      <c r="B1726" s="132"/>
      <c r="C1726" s="132"/>
      <c r="D1726" s="132"/>
      <c r="G1726" s="133">
        <v>6.51</v>
      </c>
      <c r="H1726" s="133"/>
      <c r="I1726" s="71">
        <v>0</v>
      </c>
      <c r="K1726" s="71">
        <v>6.51</v>
      </c>
      <c r="M1726" s="133">
        <v>9.7650000000000006</v>
      </c>
      <c r="N1726" s="133"/>
      <c r="P1726" s="71">
        <v>9.7650000000000006</v>
      </c>
      <c r="R1726" s="132" t="s">
        <v>1862</v>
      </c>
      <c r="S1726" s="132"/>
      <c r="T1726" s="132"/>
      <c r="U1726" s="132"/>
      <c r="V1726" s="132"/>
      <c r="W1726" s="132"/>
      <c r="X1726" s="132"/>
      <c r="Y1726" s="132"/>
    </row>
    <row r="1727" spans="1:25" ht="0.75" customHeight="1" x14ac:dyDescent="0.25"/>
    <row r="1728" spans="1:25" x14ac:dyDescent="0.25">
      <c r="A1728" s="132" t="s">
        <v>1863</v>
      </c>
      <c r="B1728" s="132"/>
      <c r="C1728" s="132"/>
      <c r="D1728" s="132"/>
      <c r="G1728" s="133">
        <v>0</v>
      </c>
      <c r="H1728" s="133"/>
      <c r="I1728" s="71">
        <v>13.55</v>
      </c>
      <c r="K1728" s="71">
        <v>-13.55</v>
      </c>
      <c r="M1728" s="133">
        <v>0</v>
      </c>
      <c r="N1728" s="133"/>
      <c r="P1728" s="71">
        <v>-13.55</v>
      </c>
      <c r="R1728" s="132" t="s">
        <v>1864</v>
      </c>
      <c r="S1728" s="132"/>
      <c r="T1728" s="132"/>
      <c r="U1728" s="132"/>
      <c r="V1728" s="132"/>
      <c r="W1728" s="132"/>
      <c r="X1728" s="132"/>
      <c r="Y1728" s="132"/>
    </row>
    <row r="1729" spans="1:25" ht="0.75" customHeight="1" x14ac:dyDescent="0.25"/>
    <row r="1730" spans="1:25" x14ac:dyDescent="0.25">
      <c r="A1730" s="132" t="s">
        <v>1865</v>
      </c>
      <c r="B1730" s="132"/>
      <c r="C1730" s="132"/>
      <c r="D1730" s="132"/>
      <c r="G1730" s="133">
        <v>7.77</v>
      </c>
      <c r="H1730" s="133"/>
      <c r="I1730" s="71">
        <v>90.68</v>
      </c>
      <c r="K1730" s="71">
        <v>-82.91</v>
      </c>
      <c r="M1730" s="133">
        <v>11.654999999999999</v>
      </c>
      <c r="N1730" s="133"/>
      <c r="P1730" s="71">
        <v>-79.025000000000006</v>
      </c>
      <c r="R1730" s="132" t="s">
        <v>1866</v>
      </c>
      <c r="S1730" s="132"/>
      <c r="T1730" s="132"/>
      <c r="U1730" s="132"/>
      <c r="V1730" s="132"/>
      <c r="W1730" s="132"/>
      <c r="X1730" s="132"/>
      <c r="Y1730" s="132"/>
    </row>
    <row r="1731" spans="1:25" ht="0.75" customHeight="1" x14ac:dyDescent="0.25"/>
    <row r="1732" spans="1:25" x14ac:dyDescent="0.25">
      <c r="A1732" s="132" t="s">
        <v>1867</v>
      </c>
      <c r="B1732" s="132"/>
      <c r="C1732" s="132"/>
      <c r="D1732" s="132"/>
      <c r="G1732" s="133">
        <v>6.53</v>
      </c>
      <c r="H1732" s="133"/>
      <c r="I1732" s="71">
        <v>0</v>
      </c>
      <c r="K1732" s="71">
        <v>6.53</v>
      </c>
      <c r="M1732" s="133">
        <v>9.7949999999999999</v>
      </c>
      <c r="N1732" s="133"/>
      <c r="P1732" s="71">
        <v>9.7949999999999999</v>
      </c>
      <c r="R1732" s="132" t="s">
        <v>1868</v>
      </c>
      <c r="S1732" s="132"/>
      <c r="T1732" s="132"/>
      <c r="U1732" s="132"/>
      <c r="V1732" s="132"/>
      <c r="W1732" s="132"/>
      <c r="X1732" s="132"/>
      <c r="Y1732" s="132"/>
    </row>
    <row r="1733" spans="1:25" ht="0.75" customHeight="1" x14ac:dyDescent="0.25"/>
    <row r="1734" spans="1:25" x14ac:dyDescent="0.25">
      <c r="A1734" s="132" t="s">
        <v>1869</v>
      </c>
      <c r="B1734" s="132"/>
      <c r="C1734" s="132"/>
      <c r="D1734" s="132"/>
      <c r="G1734" s="133">
        <v>9.11</v>
      </c>
      <c r="H1734" s="133"/>
      <c r="I1734" s="71">
        <v>90.68</v>
      </c>
      <c r="K1734" s="71">
        <v>-81.569999999999993</v>
      </c>
      <c r="M1734" s="133">
        <v>13.664999999999999</v>
      </c>
      <c r="N1734" s="133"/>
      <c r="P1734" s="71">
        <v>-77.015000000000001</v>
      </c>
      <c r="R1734" s="132" t="s">
        <v>1870</v>
      </c>
      <c r="S1734" s="132"/>
      <c r="T1734" s="132"/>
      <c r="U1734" s="132"/>
      <c r="V1734" s="132"/>
      <c r="W1734" s="132"/>
      <c r="X1734" s="132"/>
      <c r="Y1734" s="132"/>
    </row>
    <row r="1735" spans="1:25" ht="0.75" customHeight="1" x14ac:dyDescent="0.25"/>
    <row r="1736" spans="1:25" x14ac:dyDescent="0.25">
      <c r="A1736" s="132" t="s">
        <v>1871</v>
      </c>
      <c r="B1736" s="132"/>
      <c r="C1736" s="132"/>
      <c r="D1736" s="132"/>
      <c r="G1736" s="133">
        <v>4.87</v>
      </c>
      <c r="H1736" s="133"/>
      <c r="I1736" s="71">
        <v>311.29000000000002</v>
      </c>
      <c r="K1736" s="71">
        <v>-306.42</v>
      </c>
      <c r="M1736" s="133">
        <v>7.3049999999999997</v>
      </c>
      <c r="N1736" s="133"/>
      <c r="P1736" s="71">
        <v>-303.98500000000001</v>
      </c>
      <c r="R1736" s="132" t="s">
        <v>1872</v>
      </c>
      <c r="S1736" s="132"/>
      <c r="T1736" s="132"/>
      <c r="U1736" s="132"/>
      <c r="V1736" s="132"/>
      <c r="W1736" s="132"/>
      <c r="X1736" s="132"/>
      <c r="Y1736" s="132"/>
    </row>
    <row r="1737" spans="1:25" ht="0.75" customHeight="1" x14ac:dyDescent="0.25"/>
    <row r="1738" spans="1:25" x14ac:dyDescent="0.25">
      <c r="A1738" s="132" t="s">
        <v>1873</v>
      </c>
      <c r="B1738" s="132"/>
      <c r="C1738" s="132"/>
      <c r="D1738" s="132"/>
      <c r="G1738" s="133">
        <v>9.23</v>
      </c>
      <c r="H1738" s="133"/>
      <c r="I1738" s="71">
        <v>90.68</v>
      </c>
      <c r="K1738" s="71">
        <v>-81.45</v>
      </c>
      <c r="M1738" s="133">
        <v>13.845000000000001</v>
      </c>
      <c r="N1738" s="133"/>
      <c r="P1738" s="71">
        <v>-76.834999999999994</v>
      </c>
      <c r="R1738" s="132" t="s">
        <v>1874</v>
      </c>
      <c r="S1738" s="132"/>
      <c r="T1738" s="132"/>
      <c r="U1738" s="132"/>
      <c r="V1738" s="132"/>
      <c r="W1738" s="132"/>
      <c r="X1738" s="132"/>
      <c r="Y1738" s="132"/>
    </row>
    <row r="1739" spans="1:25" ht="0.75" customHeight="1" x14ac:dyDescent="0.25"/>
    <row r="1740" spans="1:25" x14ac:dyDescent="0.25">
      <c r="A1740" s="132" t="s">
        <v>1875</v>
      </c>
      <c r="B1740" s="132"/>
      <c r="C1740" s="132"/>
      <c r="D1740" s="132"/>
      <c r="G1740" s="133">
        <v>0.13</v>
      </c>
      <c r="H1740" s="133"/>
      <c r="I1740" s="71">
        <v>0</v>
      </c>
      <c r="K1740" s="71">
        <v>0.13</v>
      </c>
      <c r="M1740" s="133">
        <v>0.19500000000000001</v>
      </c>
      <c r="N1740" s="133"/>
      <c r="P1740" s="71">
        <v>0.19500000000000001</v>
      </c>
      <c r="R1740" s="132" t="s">
        <v>1876</v>
      </c>
      <c r="S1740" s="132"/>
      <c r="T1740" s="132"/>
      <c r="U1740" s="132"/>
      <c r="V1740" s="132"/>
      <c r="W1740" s="132"/>
      <c r="X1740" s="132"/>
      <c r="Y1740" s="132"/>
    </row>
    <row r="1741" spans="1:25" ht="0.75" customHeight="1" x14ac:dyDescent="0.25"/>
    <row r="1742" spans="1:25" x14ac:dyDescent="0.25">
      <c r="A1742" s="132" t="s">
        <v>1877</v>
      </c>
      <c r="B1742" s="132"/>
      <c r="C1742" s="132"/>
      <c r="D1742" s="132"/>
      <c r="G1742" s="133">
        <v>0.13</v>
      </c>
      <c r="H1742" s="133"/>
      <c r="I1742" s="71">
        <v>0</v>
      </c>
      <c r="K1742" s="71">
        <v>0.13</v>
      </c>
      <c r="M1742" s="133">
        <v>0.19500000000000001</v>
      </c>
      <c r="N1742" s="133"/>
      <c r="P1742" s="71">
        <v>0.19500000000000001</v>
      </c>
      <c r="R1742" s="132" t="s">
        <v>1878</v>
      </c>
      <c r="S1742" s="132"/>
      <c r="T1742" s="132"/>
      <c r="U1742" s="132"/>
      <c r="V1742" s="132"/>
      <c r="W1742" s="132"/>
      <c r="X1742" s="132"/>
      <c r="Y1742" s="132"/>
    </row>
    <row r="1743" spans="1:25" ht="0.75" customHeight="1" x14ac:dyDescent="0.25"/>
    <row r="1744" spans="1:25" x14ac:dyDescent="0.25">
      <c r="A1744" s="132" t="s">
        <v>1879</v>
      </c>
      <c r="B1744" s="132"/>
      <c r="C1744" s="132"/>
      <c r="D1744" s="132"/>
      <c r="G1744" s="133">
        <v>0.45</v>
      </c>
      <c r="H1744" s="133"/>
      <c r="I1744" s="71">
        <v>87.63</v>
      </c>
      <c r="K1744" s="71">
        <v>-87.18</v>
      </c>
      <c r="M1744" s="133">
        <v>0.67500000000000004</v>
      </c>
      <c r="N1744" s="133"/>
      <c r="P1744" s="71">
        <v>-86.954999999999998</v>
      </c>
      <c r="R1744" s="132" t="s">
        <v>1880</v>
      </c>
      <c r="S1744" s="132"/>
      <c r="T1744" s="132"/>
      <c r="U1744" s="132"/>
      <c r="V1744" s="132"/>
      <c r="W1744" s="132"/>
      <c r="X1744" s="132"/>
      <c r="Y1744" s="132"/>
    </row>
    <row r="1745" spans="1:25" ht="0.75" customHeight="1" x14ac:dyDescent="0.25"/>
    <row r="1746" spans="1:25" x14ac:dyDescent="0.25">
      <c r="A1746" s="132" t="s">
        <v>1881</v>
      </c>
      <c r="B1746" s="132"/>
      <c r="C1746" s="132"/>
      <c r="D1746" s="132"/>
      <c r="G1746" s="133">
        <v>20.22</v>
      </c>
      <c r="H1746" s="133"/>
      <c r="I1746" s="71">
        <v>41.85</v>
      </c>
      <c r="K1746" s="71">
        <v>-21.63</v>
      </c>
      <c r="M1746" s="133">
        <v>30.33</v>
      </c>
      <c r="N1746" s="133"/>
      <c r="P1746" s="71">
        <v>-11.52</v>
      </c>
      <c r="R1746" s="132" t="s">
        <v>1882</v>
      </c>
      <c r="S1746" s="132"/>
      <c r="T1746" s="132"/>
      <c r="U1746" s="132"/>
      <c r="V1746" s="132"/>
      <c r="W1746" s="132"/>
      <c r="X1746" s="132"/>
      <c r="Y1746" s="132"/>
    </row>
    <row r="1747" spans="1:25" ht="0.75" customHeight="1" x14ac:dyDescent="0.25"/>
    <row r="1748" spans="1:25" x14ac:dyDescent="0.25">
      <c r="A1748" s="132" t="s">
        <v>1883</v>
      </c>
      <c r="B1748" s="132"/>
      <c r="C1748" s="132"/>
      <c r="D1748" s="132"/>
      <c r="G1748" s="133">
        <v>20.22</v>
      </c>
      <c r="H1748" s="133"/>
      <c r="I1748" s="71">
        <v>20.5</v>
      </c>
      <c r="K1748" s="71">
        <v>-0.28000000000000003</v>
      </c>
      <c r="M1748" s="133">
        <v>30.33</v>
      </c>
      <c r="N1748" s="133"/>
      <c r="P1748" s="71">
        <v>9.83</v>
      </c>
      <c r="R1748" s="132" t="s">
        <v>1884</v>
      </c>
      <c r="S1748" s="132"/>
      <c r="T1748" s="132"/>
      <c r="U1748" s="132"/>
      <c r="V1748" s="132"/>
      <c r="W1748" s="132"/>
      <c r="X1748" s="132"/>
      <c r="Y1748" s="132"/>
    </row>
    <row r="1749" spans="1:25" ht="0.75" customHeight="1" x14ac:dyDescent="0.25"/>
    <row r="1750" spans="1:25" x14ac:dyDescent="0.25">
      <c r="A1750" s="132" t="s">
        <v>1885</v>
      </c>
      <c r="B1750" s="132"/>
      <c r="C1750" s="132"/>
      <c r="D1750" s="132"/>
      <c r="G1750" s="133">
        <v>11.28</v>
      </c>
      <c r="H1750" s="133"/>
      <c r="I1750" s="71">
        <v>33.04</v>
      </c>
      <c r="K1750" s="71">
        <v>-21.76</v>
      </c>
      <c r="M1750" s="133">
        <v>16.920000000000002</v>
      </c>
      <c r="N1750" s="133"/>
      <c r="P1750" s="71">
        <v>-16.12</v>
      </c>
      <c r="R1750" s="132" t="s">
        <v>1886</v>
      </c>
      <c r="S1750" s="132"/>
      <c r="T1750" s="132"/>
      <c r="U1750" s="132"/>
      <c r="V1750" s="132"/>
      <c r="W1750" s="132"/>
      <c r="X1750" s="132"/>
      <c r="Y1750" s="132"/>
    </row>
    <row r="1751" spans="1:25" ht="0.75" customHeight="1" x14ac:dyDescent="0.25"/>
    <row r="1752" spans="1:25" x14ac:dyDescent="0.25">
      <c r="A1752" s="132" t="s">
        <v>1887</v>
      </c>
      <c r="B1752" s="132"/>
      <c r="C1752" s="132"/>
      <c r="D1752" s="132"/>
      <c r="G1752" s="133">
        <v>0</v>
      </c>
      <c r="H1752" s="133"/>
      <c r="I1752" s="71">
        <v>14.55</v>
      </c>
      <c r="K1752" s="71">
        <v>-14.55</v>
      </c>
      <c r="M1752" s="133">
        <v>0</v>
      </c>
      <c r="N1752" s="133"/>
      <c r="P1752" s="71">
        <v>-14.55</v>
      </c>
      <c r="R1752" s="132" t="s">
        <v>1888</v>
      </c>
      <c r="S1752" s="132"/>
      <c r="T1752" s="132"/>
      <c r="U1752" s="132"/>
      <c r="V1752" s="132"/>
      <c r="W1752" s="132"/>
      <c r="X1752" s="132"/>
      <c r="Y1752" s="132"/>
    </row>
    <row r="1753" spans="1:25" ht="0.75" customHeight="1" x14ac:dyDescent="0.25"/>
    <row r="1754" spans="1:25" x14ac:dyDescent="0.25">
      <c r="A1754" s="132" t="s">
        <v>1889</v>
      </c>
      <c r="B1754" s="132"/>
      <c r="C1754" s="132"/>
      <c r="D1754" s="132"/>
      <c r="G1754" s="133">
        <v>7.87</v>
      </c>
      <c r="H1754" s="133"/>
      <c r="I1754" s="71">
        <v>0</v>
      </c>
      <c r="K1754" s="71">
        <v>7.87</v>
      </c>
      <c r="M1754" s="133">
        <v>11.805</v>
      </c>
      <c r="N1754" s="133"/>
      <c r="P1754" s="71">
        <v>11.805</v>
      </c>
      <c r="R1754" s="132" t="s">
        <v>1890</v>
      </c>
      <c r="S1754" s="132"/>
      <c r="T1754" s="132"/>
      <c r="U1754" s="132"/>
      <c r="V1754" s="132"/>
      <c r="W1754" s="132"/>
      <c r="X1754" s="132"/>
      <c r="Y1754" s="132"/>
    </row>
    <row r="1755" spans="1:25" ht="0.75" customHeight="1" x14ac:dyDescent="0.25"/>
    <row r="1756" spans="1:25" x14ac:dyDescent="0.25">
      <c r="A1756" s="132" t="s">
        <v>1891</v>
      </c>
      <c r="B1756" s="132"/>
      <c r="C1756" s="132"/>
      <c r="D1756" s="132"/>
      <c r="G1756" s="133">
        <v>76.33</v>
      </c>
      <c r="H1756" s="133"/>
      <c r="I1756" s="71">
        <v>29.1</v>
      </c>
      <c r="K1756" s="71">
        <v>47.23</v>
      </c>
      <c r="M1756" s="133">
        <v>114.495</v>
      </c>
      <c r="N1756" s="133"/>
      <c r="P1756" s="71">
        <v>85.394999999999996</v>
      </c>
      <c r="R1756" s="132" t="s">
        <v>1892</v>
      </c>
      <c r="S1756" s="132"/>
      <c r="T1756" s="132"/>
      <c r="U1756" s="132"/>
      <c r="V1756" s="132"/>
      <c r="W1756" s="132"/>
      <c r="X1756" s="132"/>
      <c r="Y1756" s="132"/>
    </row>
    <row r="1757" spans="1:25" ht="0.75" customHeight="1" x14ac:dyDescent="0.25"/>
    <row r="1758" spans="1:25" x14ac:dyDescent="0.25">
      <c r="A1758" s="132" t="s">
        <v>1893</v>
      </c>
      <c r="B1758" s="132"/>
      <c r="C1758" s="132"/>
      <c r="D1758" s="132"/>
      <c r="G1758" s="133">
        <v>19.46</v>
      </c>
      <c r="H1758" s="133"/>
      <c r="I1758" s="71">
        <v>0</v>
      </c>
      <c r="K1758" s="71">
        <v>19.46</v>
      </c>
      <c r="M1758" s="133">
        <v>29.19</v>
      </c>
      <c r="N1758" s="133"/>
      <c r="P1758" s="71">
        <v>29.19</v>
      </c>
      <c r="R1758" s="132" t="s">
        <v>1894</v>
      </c>
      <c r="S1758" s="132"/>
      <c r="T1758" s="132"/>
      <c r="U1758" s="132"/>
      <c r="V1758" s="132"/>
      <c r="W1758" s="132"/>
      <c r="X1758" s="132"/>
      <c r="Y1758" s="132"/>
    </row>
    <row r="1759" spans="1:25" ht="0.75" customHeight="1" x14ac:dyDescent="0.25"/>
    <row r="1760" spans="1:25" x14ac:dyDescent="0.25">
      <c r="A1760" s="132" t="s">
        <v>1895</v>
      </c>
      <c r="B1760" s="132"/>
      <c r="C1760" s="132"/>
      <c r="D1760" s="132"/>
      <c r="G1760" s="133">
        <v>0.95</v>
      </c>
      <c r="H1760" s="133"/>
      <c r="I1760" s="71">
        <v>0</v>
      </c>
      <c r="K1760" s="71">
        <v>0.95</v>
      </c>
      <c r="M1760" s="133">
        <v>1.425</v>
      </c>
      <c r="N1760" s="133"/>
      <c r="P1760" s="71">
        <v>1.425</v>
      </c>
      <c r="R1760" s="132" t="s">
        <v>1896</v>
      </c>
      <c r="S1760" s="132"/>
      <c r="T1760" s="132"/>
      <c r="U1760" s="132"/>
      <c r="V1760" s="132"/>
      <c r="W1760" s="132"/>
      <c r="X1760" s="132"/>
      <c r="Y1760" s="132"/>
    </row>
    <row r="1761" spans="1:25" ht="0.75" customHeight="1" x14ac:dyDescent="0.25"/>
    <row r="1762" spans="1:25" x14ac:dyDescent="0.25">
      <c r="A1762" s="132" t="s">
        <v>1897</v>
      </c>
      <c r="B1762" s="132"/>
      <c r="C1762" s="132"/>
      <c r="D1762" s="132"/>
      <c r="G1762" s="133">
        <v>14.34</v>
      </c>
      <c r="H1762" s="133"/>
      <c r="I1762" s="71">
        <v>0</v>
      </c>
      <c r="K1762" s="71">
        <v>14.34</v>
      </c>
      <c r="M1762" s="133">
        <v>21.51</v>
      </c>
      <c r="N1762" s="133"/>
      <c r="P1762" s="71">
        <v>21.51</v>
      </c>
      <c r="R1762" s="132" t="s">
        <v>1898</v>
      </c>
      <c r="S1762" s="132"/>
      <c r="T1762" s="132"/>
      <c r="U1762" s="132"/>
      <c r="V1762" s="132"/>
      <c r="W1762" s="132"/>
      <c r="X1762" s="132"/>
      <c r="Y1762" s="132"/>
    </row>
    <row r="1763" spans="1:25" ht="0.75" customHeight="1" x14ac:dyDescent="0.25"/>
    <row r="1764" spans="1:25" x14ac:dyDescent="0.25">
      <c r="A1764" s="132" t="s">
        <v>1899</v>
      </c>
      <c r="B1764" s="132"/>
      <c r="C1764" s="132"/>
      <c r="D1764" s="132"/>
      <c r="G1764" s="133">
        <v>14.34</v>
      </c>
      <c r="H1764" s="133"/>
      <c r="I1764" s="71">
        <v>0</v>
      </c>
      <c r="K1764" s="71">
        <v>14.34</v>
      </c>
      <c r="M1764" s="133">
        <v>21.51</v>
      </c>
      <c r="N1764" s="133"/>
      <c r="P1764" s="71">
        <v>21.51</v>
      </c>
      <c r="R1764" s="132" t="s">
        <v>1900</v>
      </c>
      <c r="S1764" s="132"/>
      <c r="T1764" s="132"/>
      <c r="U1764" s="132"/>
      <c r="V1764" s="132"/>
      <c r="W1764" s="132"/>
      <c r="X1764" s="132"/>
      <c r="Y1764" s="132"/>
    </row>
    <row r="1765" spans="1:25" ht="0.75" customHeight="1" x14ac:dyDescent="0.25"/>
    <row r="1766" spans="1:25" x14ac:dyDescent="0.25">
      <c r="A1766" s="132" t="s">
        <v>1901</v>
      </c>
      <c r="B1766" s="132"/>
      <c r="C1766" s="132"/>
      <c r="D1766" s="132"/>
      <c r="G1766" s="133">
        <v>7.37</v>
      </c>
      <c r="H1766" s="133"/>
      <c r="I1766" s="71">
        <v>0</v>
      </c>
      <c r="K1766" s="71">
        <v>7.37</v>
      </c>
      <c r="M1766" s="133">
        <v>11.055</v>
      </c>
      <c r="N1766" s="133"/>
      <c r="P1766" s="71">
        <v>11.055</v>
      </c>
      <c r="R1766" s="132" t="s">
        <v>1902</v>
      </c>
      <c r="S1766" s="132"/>
      <c r="T1766" s="132"/>
      <c r="U1766" s="132"/>
      <c r="V1766" s="132"/>
      <c r="W1766" s="132"/>
      <c r="X1766" s="132"/>
      <c r="Y1766" s="132"/>
    </row>
    <row r="1767" spans="1:25" ht="0.75" customHeight="1" x14ac:dyDescent="0.25"/>
    <row r="1768" spans="1:25" x14ac:dyDescent="0.25">
      <c r="A1768" s="132" t="s">
        <v>1903</v>
      </c>
      <c r="B1768" s="132"/>
      <c r="C1768" s="132"/>
      <c r="D1768" s="132"/>
      <c r="G1768" s="133">
        <v>4.63</v>
      </c>
      <c r="H1768" s="133"/>
      <c r="I1768" s="71">
        <v>14.55</v>
      </c>
      <c r="K1768" s="71">
        <v>-9.92</v>
      </c>
      <c r="M1768" s="133">
        <v>6.9450000000000003</v>
      </c>
      <c r="N1768" s="133"/>
      <c r="P1768" s="71">
        <v>-7.6050000000000004</v>
      </c>
      <c r="R1768" s="132" t="s">
        <v>1904</v>
      </c>
      <c r="S1768" s="132"/>
      <c r="T1768" s="132"/>
      <c r="U1768" s="132"/>
      <c r="V1768" s="132"/>
      <c r="W1768" s="132"/>
      <c r="X1768" s="132"/>
      <c r="Y1768" s="132"/>
    </row>
    <row r="1769" spans="1:25" ht="0.75" customHeight="1" x14ac:dyDescent="0.25"/>
    <row r="1770" spans="1:25" x14ac:dyDescent="0.25">
      <c r="A1770" s="132" t="s">
        <v>1905</v>
      </c>
      <c r="B1770" s="132"/>
      <c r="C1770" s="132"/>
      <c r="D1770" s="132"/>
      <c r="G1770" s="133">
        <v>2155.8000000000002</v>
      </c>
      <c r="H1770" s="133"/>
      <c r="I1770" s="71">
        <v>3963.26</v>
      </c>
      <c r="K1770" s="71">
        <v>-1807.46</v>
      </c>
      <c r="M1770" s="133">
        <v>3233.7</v>
      </c>
      <c r="N1770" s="133"/>
      <c r="P1770" s="71">
        <v>-729.56</v>
      </c>
      <c r="R1770" s="132" t="s">
        <v>1906</v>
      </c>
      <c r="S1770" s="132"/>
      <c r="T1770" s="132"/>
      <c r="U1770" s="132"/>
      <c r="V1770" s="132"/>
      <c r="W1770" s="132"/>
      <c r="X1770" s="132"/>
      <c r="Y1770" s="132"/>
    </row>
    <row r="1771" spans="1:25" ht="0.75" customHeight="1" x14ac:dyDescent="0.25"/>
    <row r="1772" spans="1:25" x14ac:dyDescent="0.25">
      <c r="A1772" s="132" t="s">
        <v>1907</v>
      </c>
      <c r="B1772" s="132"/>
      <c r="C1772" s="132"/>
      <c r="D1772" s="132"/>
      <c r="G1772" s="133">
        <v>1237.8399999999999</v>
      </c>
      <c r="H1772" s="133"/>
      <c r="I1772" s="71">
        <v>2532.39</v>
      </c>
      <c r="K1772" s="71">
        <v>-1294.55</v>
      </c>
      <c r="M1772" s="133">
        <v>1856.76</v>
      </c>
      <c r="N1772" s="133"/>
      <c r="P1772" s="71">
        <v>-675.63</v>
      </c>
      <c r="R1772" s="132" t="s">
        <v>1908</v>
      </c>
      <c r="S1772" s="132"/>
      <c r="T1772" s="132"/>
      <c r="U1772" s="132"/>
      <c r="V1772" s="132"/>
      <c r="W1772" s="132"/>
      <c r="X1772" s="132"/>
      <c r="Y1772" s="132"/>
    </row>
    <row r="1773" spans="1:25" ht="0.75" customHeight="1" x14ac:dyDescent="0.25"/>
    <row r="1774" spans="1:25" x14ac:dyDescent="0.25">
      <c r="A1774" s="132" t="s">
        <v>1909</v>
      </c>
      <c r="B1774" s="132"/>
      <c r="C1774" s="132"/>
      <c r="D1774" s="132"/>
      <c r="G1774" s="133">
        <v>226.23</v>
      </c>
      <c r="H1774" s="133"/>
      <c r="I1774" s="71">
        <v>0</v>
      </c>
      <c r="K1774" s="71">
        <v>226.23</v>
      </c>
      <c r="M1774" s="133">
        <v>339.34500000000003</v>
      </c>
      <c r="N1774" s="133"/>
      <c r="P1774" s="71">
        <v>339.34500000000003</v>
      </c>
      <c r="R1774" s="132" t="s">
        <v>1910</v>
      </c>
      <c r="S1774" s="132"/>
      <c r="T1774" s="132"/>
      <c r="U1774" s="132"/>
      <c r="V1774" s="132"/>
      <c r="W1774" s="132"/>
      <c r="X1774" s="132"/>
      <c r="Y1774" s="132"/>
    </row>
    <row r="1775" spans="1:25" ht="0.75" customHeight="1" x14ac:dyDescent="0.25"/>
    <row r="1776" spans="1:25" x14ac:dyDescent="0.25">
      <c r="A1776" s="132" t="s">
        <v>1911</v>
      </c>
      <c r="B1776" s="132"/>
      <c r="C1776" s="132"/>
      <c r="D1776" s="132"/>
      <c r="G1776" s="133">
        <v>0.51</v>
      </c>
      <c r="H1776" s="133"/>
      <c r="I1776" s="71">
        <v>0</v>
      </c>
      <c r="K1776" s="71">
        <v>0.51</v>
      </c>
      <c r="M1776" s="133">
        <v>0.76500000000000001</v>
      </c>
      <c r="N1776" s="133"/>
      <c r="P1776" s="71">
        <v>0.76500000000000001</v>
      </c>
      <c r="R1776" s="132" t="s">
        <v>1912</v>
      </c>
      <c r="S1776" s="132"/>
      <c r="T1776" s="132"/>
      <c r="U1776" s="132"/>
      <c r="V1776" s="132"/>
      <c r="W1776" s="132"/>
      <c r="X1776" s="132"/>
      <c r="Y1776" s="132"/>
    </row>
    <row r="1777" spans="1:25" ht="0.75" customHeight="1" x14ac:dyDescent="0.25"/>
    <row r="1778" spans="1:25" x14ac:dyDescent="0.25">
      <c r="A1778" s="132" t="s">
        <v>1913</v>
      </c>
      <c r="B1778" s="132"/>
      <c r="C1778" s="132"/>
      <c r="D1778" s="132"/>
      <c r="G1778" s="133">
        <v>110.71</v>
      </c>
      <c r="H1778" s="133"/>
      <c r="I1778" s="71">
        <v>0</v>
      </c>
      <c r="K1778" s="71">
        <v>110.71</v>
      </c>
      <c r="M1778" s="133">
        <v>166.065</v>
      </c>
      <c r="N1778" s="133"/>
      <c r="P1778" s="71">
        <v>166.065</v>
      </c>
      <c r="R1778" s="132" t="s">
        <v>1914</v>
      </c>
      <c r="S1778" s="132"/>
      <c r="T1778" s="132"/>
      <c r="U1778" s="132"/>
      <c r="V1778" s="132"/>
      <c r="W1778" s="132"/>
      <c r="X1778" s="132"/>
      <c r="Y1778" s="132"/>
    </row>
    <row r="1779" spans="1:25" x14ac:dyDescent="0.25">
      <c r="A1779" s="132" t="s">
        <v>1915</v>
      </c>
      <c r="B1779" s="132"/>
      <c r="C1779" s="132"/>
      <c r="D1779" s="132"/>
      <c r="G1779" s="133">
        <v>174.29</v>
      </c>
      <c r="H1779" s="133"/>
      <c r="I1779" s="71">
        <v>0</v>
      </c>
      <c r="K1779" s="71">
        <v>174.29</v>
      </c>
      <c r="M1779" s="133">
        <v>261.435</v>
      </c>
      <c r="N1779" s="133"/>
      <c r="P1779" s="71">
        <v>261.435</v>
      </c>
      <c r="R1779" s="132" t="s">
        <v>1916</v>
      </c>
      <c r="S1779" s="132"/>
      <c r="T1779" s="132"/>
      <c r="U1779" s="132"/>
      <c r="V1779" s="132"/>
      <c r="W1779" s="132"/>
      <c r="X1779" s="132"/>
      <c r="Y1779" s="132"/>
    </row>
    <row r="1780" spans="1:25" ht="0.75" customHeight="1" x14ac:dyDescent="0.25"/>
    <row r="1781" spans="1:25" x14ac:dyDescent="0.25">
      <c r="A1781" s="132" t="s">
        <v>1917</v>
      </c>
      <c r="B1781" s="132"/>
      <c r="C1781" s="132"/>
      <c r="D1781" s="132"/>
      <c r="G1781" s="133">
        <v>157.72</v>
      </c>
      <c r="H1781" s="133"/>
      <c r="I1781" s="71">
        <v>0</v>
      </c>
      <c r="K1781" s="71">
        <v>157.72</v>
      </c>
      <c r="M1781" s="133">
        <v>236.58</v>
      </c>
      <c r="N1781" s="133"/>
      <c r="P1781" s="71">
        <v>236.58</v>
      </c>
      <c r="R1781" s="132" t="s">
        <v>1918</v>
      </c>
      <c r="S1781" s="132"/>
      <c r="T1781" s="132"/>
      <c r="U1781" s="132"/>
      <c r="V1781" s="132"/>
      <c r="W1781" s="132"/>
      <c r="X1781" s="132"/>
      <c r="Y1781" s="132"/>
    </row>
    <row r="1782" spans="1:25" ht="0.75" customHeight="1" x14ac:dyDescent="0.25"/>
    <row r="1783" spans="1:25" x14ac:dyDescent="0.25">
      <c r="A1783" s="132" t="s">
        <v>1919</v>
      </c>
      <c r="B1783" s="132"/>
      <c r="C1783" s="132"/>
      <c r="D1783" s="132"/>
      <c r="G1783" s="133">
        <v>3.17</v>
      </c>
      <c r="H1783" s="133"/>
      <c r="I1783" s="71">
        <v>0</v>
      </c>
      <c r="K1783" s="71">
        <v>3.17</v>
      </c>
      <c r="M1783" s="133">
        <v>4.7549999999999999</v>
      </c>
      <c r="N1783" s="133"/>
      <c r="P1783" s="71">
        <v>4.7549999999999999</v>
      </c>
      <c r="R1783" s="132" t="s">
        <v>1920</v>
      </c>
      <c r="S1783" s="132"/>
      <c r="T1783" s="132"/>
      <c r="U1783" s="132"/>
      <c r="V1783" s="132"/>
      <c r="W1783" s="132"/>
      <c r="X1783" s="132"/>
      <c r="Y1783" s="132"/>
    </row>
    <row r="1784" spans="1:25" ht="0.75" customHeight="1" x14ac:dyDescent="0.25"/>
    <row r="1785" spans="1:25" x14ac:dyDescent="0.25">
      <c r="A1785" s="132" t="s">
        <v>1921</v>
      </c>
      <c r="B1785" s="132"/>
      <c r="C1785" s="132"/>
      <c r="D1785" s="132"/>
      <c r="G1785" s="133">
        <v>0.5</v>
      </c>
      <c r="H1785" s="133"/>
      <c r="I1785" s="71">
        <v>0</v>
      </c>
      <c r="K1785" s="71">
        <v>0.5</v>
      </c>
      <c r="M1785" s="133">
        <v>0.75</v>
      </c>
      <c r="N1785" s="133"/>
      <c r="P1785" s="71">
        <v>0.75</v>
      </c>
      <c r="R1785" s="132" t="s">
        <v>1922</v>
      </c>
      <c r="S1785" s="132"/>
      <c r="T1785" s="132"/>
      <c r="U1785" s="132"/>
      <c r="V1785" s="132"/>
      <c r="W1785" s="132"/>
      <c r="X1785" s="132"/>
      <c r="Y1785" s="132"/>
    </row>
    <row r="1786" spans="1:25" ht="0.75" customHeight="1" x14ac:dyDescent="0.25"/>
    <row r="1787" spans="1:25" x14ac:dyDescent="0.25">
      <c r="A1787" s="132" t="s">
        <v>1923</v>
      </c>
      <c r="B1787" s="132"/>
      <c r="C1787" s="132"/>
      <c r="D1787" s="132"/>
      <c r="G1787" s="133">
        <v>149.36000000000001</v>
      </c>
      <c r="H1787" s="133"/>
      <c r="I1787" s="71">
        <v>0</v>
      </c>
      <c r="K1787" s="71">
        <v>149.36000000000001</v>
      </c>
      <c r="M1787" s="133">
        <v>224.04</v>
      </c>
      <c r="N1787" s="133"/>
      <c r="P1787" s="71">
        <v>224.04</v>
      </c>
      <c r="R1787" s="132" t="s">
        <v>1924</v>
      </c>
      <c r="S1787" s="132"/>
      <c r="T1787" s="132"/>
      <c r="U1787" s="132"/>
      <c r="V1787" s="132"/>
      <c r="W1787" s="132"/>
      <c r="X1787" s="132"/>
      <c r="Y1787" s="132"/>
    </row>
    <row r="1788" spans="1:25" ht="0.75" customHeight="1" x14ac:dyDescent="0.25"/>
    <row r="1789" spans="1:25" x14ac:dyDescent="0.25">
      <c r="A1789" s="132" t="s">
        <v>1925</v>
      </c>
      <c r="B1789" s="132"/>
      <c r="C1789" s="132"/>
      <c r="D1789" s="132"/>
      <c r="G1789" s="133">
        <v>42.94</v>
      </c>
      <c r="H1789" s="133"/>
      <c r="I1789" s="71">
        <v>0</v>
      </c>
      <c r="K1789" s="71">
        <v>42.94</v>
      </c>
      <c r="M1789" s="133">
        <v>64.41</v>
      </c>
      <c r="N1789" s="133"/>
      <c r="P1789" s="71">
        <v>64.41</v>
      </c>
      <c r="R1789" s="132" t="s">
        <v>1926</v>
      </c>
      <c r="S1789" s="132"/>
      <c r="T1789" s="132"/>
      <c r="U1789" s="132"/>
      <c r="V1789" s="132"/>
      <c r="W1789" s="132"/>
      <c r="X1789" s="132"/>
      <c r="Y1789" s="132"/>
    </row>
    <row r="1790" spans="1:25" ht="0.75" customHeight="1" x14ac:dyDescent="0.25"/>
    <row r="1791" spans="1:25" x14ac:dyDescent="0.25">
      <c r="A1791" s="132" t="s">
        <v>1927</v>
      </c>
      <c r="B1791" s="132"/>
      <c r="C1791" s="132"/>
      <c r="D1791" s="132"/>
      <c r="G1791" s="133">
        <v>8.4</v>
      </c>
      <c r="H1791" s="133"/>
      <c r="I1791" s="71">
        <v>0</v>
      </c>
      <c r="K1791" s="71">
        <v>8.4</v>
      </c>
      <c r="M1791" s="133">
        <v>12.6</v>
      </c>
      <c r="N1791" s="133"/>
      <c r="P1791" s="71">
        <v>12.6</v>
      </c>
      <c r="R1791" s="132" t="s">
        <v>1928</v>
      </c>
      <c r="S1791" s="132"/>
      <c r="T1791" s="132"/>
      <c r="U1791" s="132"/>
      <c r="V1791" s="132"/>
      <c r="W1791" s="132"/>
      <c r="X1791" s="132"/>
      <c r="Y1791" s="132"/>
    </row>
    <row r="1792" spans="1:25" ht="0.75" customHeight="1" x14ac:dyDescent="0.25"/>
    <row r="1793" spans="1:25" x14ac:dyDescent="0.25">
      <c r="A1793" s="132" t="s">
        <v>1929</v>
      </c>
      <c r="B1793" s="132"/>
      <c r="C1793" s="132"/>
      <c r="D1793" s="132"/>
      <c r="G1793" s="133">
        <v>1825.3</v>
      </c>
      <c r="H1793" s="133"/>
      <c r="I1793" s="71">
        <v>3596.02</v>
      </c>
      <c r="K1793" s="71">
        <v>-1770.72</v>
      </c>
      <c r="M1793" s="133">
        <v>2737.95</v>
      </c>
      <c r="N1793" s="133"/>
      <c r="P1793" s="71">
        <v>-858.07</v>
      </c>
      <c r="R1793" s="132" t="s">
        <v>1930</v>
      </c>
      <c r="S1793" s="132"/>
      <c r="T1793" s="132"/>
      <c r="U1793" s="132"/>
      <c r="V1793" s="132"/>
      <c r="W1793" s="132"/>
      <c r="X1793" s="132"/>
      <c r="Y1793" s="132"/>
    </row>
    <row r="1794" spans="1:25" ht="0.75" customHeight="1" x14ac:dyDescent="0.25"/>
    <row r="1795" spans="1:25" x14ac:dyDescent="0.25">
      <c r="A1795" s="132" t="s">
        <v>1931</v>
      </c>
      <c r="B1795" s="132"/>
      <c r="C1795" s="132"/>
      <c r="D1795" s="132"/>
      <c r="G1795" s="133">
        <v>11.16</v>
      </c>
      <c r="H1795" s="133"/>
      <c r="I1795" s="71">
        <v>0</v>
      </c>
      <c r="K1795" s="71">
        <v>11.16</v>
      </c>
      <c r="M1795" s="133">
        <v>16.739999999999998</v>
      </c>
      <c r="N1795" s="133"/>
      <c r="P1795" s="71">
        <v>16.739999999999998</v>
      </c>
      <c r="R1795" s="132" t="s">
        <v>1932</v>
      </c>
      <c r="S1795" s="132"/>
      <c r="T1795" s="132"/>
      <c r="U1795" s="132"/>
      <c r="V1795" s="132"/>
      <c r="W1795" s="132"/>
      <c r="X1795" s="132"/>
      <c r="Y1795" s="132"/>
    </row>
    <row r="1796" spans="1:25" ht="0.75" customHeight="1" x14ac:dyDescent="0.25"/>
    <row r="1797" spans="1:25" x14ac:dyDescent="0.25">
      <c r="A1797" s="132" t="s">
        <v>1933</v>
      </c>
      <c r="B1797" s="132"/>
      <c r="C1797" s="132"/>
      <c r="D1797" s="132"/>
      <c r="G1797" s="133">
        <v>159.04</v>
      </c>
      <c r="H1797" s="133"/>
      <c r="I1797" s="71">
        <v>0</v>
      </c>
      <c r="K1797" s="71">
        <v>159.04</v>
      </c>
      <c r="M1797" s="133">
        <v>238.56</v>
      </c>
      <c r="N1797" s="133"/>
      <c r="P1797" s="71">
        <v>238.56</v>
      </c>
      <c r="R1797" s="132" t="s">
        <v>1934</v>
      </c>
      <c r="S1797" s="132"/>
      <c r="T1797" s="132"/>
      <c r="U1797" s="132"/>
      <c r="V1797" s="132"/>
      <c r="W1797" s="132"/>
      <c r="X1797" s="132"/>
      <c r="Y1797" s="132"/>
    </row>
    <row r="1798" spans="1:25" ht="0.75" customHeight="1" x14ac:dyDescent="0.25"/>
    <row r="1799" spans="1:25" x14ac:dyDescent="0.25">
      <c r="A1799" s="132" t="s">
        <v>1935</v>
      </c>
      <c r="B1799" s="132"/>
      <c r="C1799" s="132"/>
      <c r="D1799" s="132"/>
      <c r="G1799" s="133">
        <v>4.75</v>
      </c>
      <c r="H1799" s="133"/>
      <c r="I1799" s="71">
        <v>0</v>
      </c>
      <c r="K1799" s="71">
        <v>4.75</v>
      </c>
      <c r="M1799" s="133">
        <v>7.125</v>
      </c>
      <c r="N1799" s="133"/>
      <c r="P1799" s="71">
        <v>7.125</v>
      </c>
      <c r="R1799" s="132" t="s">
        <v>1936</v>
      </c>
      <c r="S1799" s="132"/>
      <c r="T1799" s="132"/>
      <c r="U1799" s="132"/>
      <c r="V1799" s="132"/>
      <c r="W1799" s="132"/>
      <c r="X1799" s="132"/>
      <c r="Y1799" s="132"/>
    </row>
    <row r="1800" spans="1:25" ht="0.75" customHeight="1" x14ac:dyDescent="0.25"/>
    <row r="1801" spans="1:25" x14ac:dyDescent="0.25">
      <c r="A1801" s="132" t="s">
        <v>1937</v>
      </c>
      <c r="B1801" s="132"/>
      <c r="C1801" s="132"/>
      <c r="D1801" s="132"/>
      <c r="G1801" s="133">
        <v>34.44</v>
      </c>
      <c r="H1801" s="133"/>
      <c r="I1801" s="71">
        <v>0</v>
      </c>
      <c r="K1801" s="71">
        <v>34.44</v>
      </c>
      <c r="M1801" s="133">
        <v>51.66</v>
      </c>
      <c r="N1801" s="133"/>
      <c r="P1801" s="71">
        <v>51.66</v>
      </c>
      <c r="R1801" s="132" t="s">
        <v>1938</v>
      </c>
      <c r="S1801" s="132"/>
      <c r="T1801" s="132"/>
      <c r="U1801" s="132"/>
      <c r="V1801" s="132"/>
      <c r="W1801" s="132"/>
      <c r="X1801" s="132"/>
      <c r="Y1801" s="132"/>
    </row>
    <row r="1802" spans="1:25" ht="0.75" customHeight="1" x14ac:dyDescent="0.25"/>
    <row r="1803" spans="1:25" x14ac:dyDescent="0.25">
      <c r="A1803" s="132" t="s">
        <v>1939</v>
      </c>
      <c r="B1803" s="132"/>
      <c r="C1803" s="132"/>
      <c r="D1803" s="132"/>
      <c r="G1803" s="133">
        <v>211.55</v>
      </c>
      <c r="H1803" s="133"/>
      <c r="I1803" s="71">
        <v>0</v>
      </c>
      <c r="K1803" s="71">
        <v>211.55</v>
      </c>
      <c r="M1803" s="133">
        <v>317.32499999999999</v>
      </c>
      <c r="N1803" s="133"/>
      <c r="P1803" s="71">
        <v>317.32499999999999</v>
      </c>
      <c r="R1803" s="132" t="s">
        <v>1940</v>
      </c>
      <c r="S1803" s="132"/>
      <c r="T1803" s="132"/>
      <c r="U1803" s="132"/>
      <c r="V1803" s="132"/>
      <c r="W1803" s="132"/>
      <c r="X1803" s="132"/>
      <c r="Y1803" s="132"/>
    </row>
    <row r="1804" spans="1:25" ht="0.75" customHeight="1" x14ac:dyDescent="0.25"/>
    <row r="1805" spans="1:25" x14ac:dyDescent="0.25">
      <c r="A1805" s="132" t="s">
        <v>1941</v>
      </c>
      <c r="B1805" s="132"/>
      <c r="C1805" s="132"/>
      <c r="D1805" s="132"/>
      <c r="G1805" s="133">
        <v>2.2999999999999998</v>
      </c>
      <c r="H1805" s="133"/>
      <c r="I1805" s="71">
        <v>0</v>
      </c>
      <c r="K1805" s="71">
        <v>2.2999999999999998</v>
      </c>
      <c r="M1805" s="133">
        <v>3.45</v>
      </c>
      <c r="N1805" s="133"/>
      <c r="P1805" s="71">
        <v>3.45</v>
      </c>
      <c r="R1805" s="132" t="s">
        <v>1942</v>
      </c>
      <c r="S1805" s="132"/>
      <c r="T1805" s="132"/>
      <c r="U1805" s="132"/>
      <c r="V1805" s="132"/>
      <c r="W1805" s="132"/>
      <c r="X1805" s="132"/>
      <c r="Y1805" s="132"/>
    </row>
    <row r="1806" spans="1:25" ht="0.75" customHeight="1" x14ac:dyDescent="0.25"/>
    <row r="1807" spans="1:25" x14ac:dyDescent="0.25">
      <c r="A1807" s="132" t="s">
        <v>1943</v>
      </c>
      <c r="B1807" s="132"/>
      <c r="C1807" s="132"/>
      <c r="D1807" s="132"/>
      <c r="G1807" s="133">
        <v>37.54</v>
      </c>
      <c r="H1807" s="133"/>
      <c r="I1807" s="71">
        <v>0</v>
      </c>
      <c r="K1807" s="71">
        <v>37.54</v>
      </c>
      <c r="M1807" s="133">
        <v>56.31</v>
      </c>
      <c r="N1807" s="133"/>
      <c r="P1807" s="71">
        <v>56.31</v>
      </c>
      <c r="R1807" s="132" t="s">
        <v>1944</v>
      </c>
      <c r="S1807" s="132"/>
      <c r="T1807" s="132"/>
      <c r="U1807" s="132"/>
      <c r="V1807" s="132"/>
      <c r="W1807" s="132"/>
      <c r="X1807" s="132"/>
      <c r="Y1807" s="132"/>
    </row>
    <row r="1808" spans="1:25" ht="0.75" customHeight="1" x14ac:dyDescent="0.25"/>
    <row r="1809" spans="1:25" x14ac:dyDescent="0.25">
      <c r="A1809" s="132" t="s">
        <v>1945</v>
      </c>
      <c r="B1809" s="132"/>
      <c r="C1809" s="132"/>
      <c r="D1809" s="132"/>
      <c r="G1809" s="133">
        <v>6.64</v>
      </c>
      <c r="H1809" s="133"/>
      <c r="I1809" s="71">
        <v>0</v>
      </c>
      <c r="K1809" s="71">
        <v>6.64</v>
      </c>
      <c r="M1809" s="133">
        <v>9.9600000000000009</v>
      </c>
      <c r="N1809" s="133"/>
      <c r="P1809" s="71">
        <v>9.9600000000000009</v>
      </c>
      <c r="R1809" s="132" t="s">
        <v>1946</v>
      </c>
      <c r="S1809" s="132"/>
      <c r="T1809" s="132"/>
      <c r="U1809" s="132"/>
      <c r="V1809" s="132"/>
      <c r="W1809" s="132"/>
      <c r="X1809" s="132"/>
      <c r="Y1809" s="132"/>
    </row>
    <row r="1810" spans="1:25" ht="0.75" customHeight="1" x14ac:dyDescent="0.25"/>
    <row r="1811" spans="1:25" x14ac:dyDescent="0.25">
      <c r="A1811" s="132" t="s">
        <v>1947</v>
      </c>
      <c r="B1811" s="132"/>
      <c r="C1811" s="132"/>
      <c r="D1811" s="132"/>
      <c r="G1811" s="133">
        <v>10</v>
      </c>
      <c r="H1811" s="133"/>
      <c r="I1811" s="71">
        <v>0</v>
      </c>
      <c r="K1811" s="71">
        <v>10</v>
      </c>
      <c r="M1811" s="133">
        <v>15</v>
      </c>
      <c r="N1811" s="133"/>
      <c r="P1811" s="71">
        <v>15</v>
      </c>
      <c r="R1811" s="132" t="s">
        <v>1948</v>
      </c>
      <c r="S1811" s="132"/>
      <c r="T1811" s="132"/>
      <c r="U1811" s="132"/>
      <c r="V1811" s="132"/>
      <c r="W1811" s="132"/>
      <c r="X1811" s="132"/>
      <c r="Y1811" s="132"/>
    </row>
    <row r="1812" spans="1:25" ht="0.75" customHeight="1" x14ac:dyDescent="0.25"/>
    <row r="1813" spans="1:25" x14ac:dyDescent="0.25">
      <c r="A1813" s="132" t="s">
        <v>1949</v>
      </c>
      <c r="B1813" s="132"/>
      <c r="C1813" s="132"/>
      <c r="D1813" s="132"/>
      <c r="G1813" s="133">
        <v>45.24</v>
      </c>
      <c r="H1813" s="133"/>
      <c r="I1813" s="71">
        <v>0</v>
      </c>
      <c r="K1813" s="71">
        <v>45.24</v>
      </c>
      <c r="M1813" s="133">
        <v>67.86</v>
      </c>
      <c r="N1813" s="133"/>
      <c r="P1813" s="71">
        <v>67.86</v>
      </c>
      <c r="R1813" s="132" t="s">
        <v>1950</v>
      </c>
      <c r="S1813" s="132"/>
      <c r="T1813" s="132"/>
      <c r="U1813" s="132"/>
      <c r="V1813" s="132"/>
      <c r="W1813" s="132"/>
      <c r="X1813" s="132"/>
      <c r="Y1813" s="132"/>
    </row>
    <row r="1814" spans="1:25" ht="0.75" customHeight="1" x14ac:dyDescent="0.25"/>
    <row r="1815" spans="1:25" x14ac:dyDescent="0.25">
      <c r="A1815" s="132" t="s">
        <v>1951</v>
      </c>
      <c r="B1815" s="132"/>
      <c r="C1815" s="132"/>
      <c r="D1815" s="132"/>
      <c r="G1815" s="133">
        <v>47.15</v>
      </c>
      <c r="H1815" s="133"/>
      <c r="I1815" s="71">
        <v>0</v>
      </c>
      <c r="K1815" s="71">
        <v>47.15</v>
      </c>
      <c r="M1815" s="133">
        <v>70.724999999999994</v>
      </c>
      <c r="N1815" s="133"/>
      <c r="P1815" s="71">
        <v>70.724999999999994</v>
      </c>
      <c r="R1815" s="132" t="s">
        <v>1952</v>
      </c>
      <c r="S1815" s="132"/>
      <c r="T1815" s="132"/>
      <c r="U1815" s="132"/>
      <c r="V1815" s="132"/>
      <c r="W1815" s="132"/>
      <c r="X1815" s="132"/>
      <c r="Y1815" s="132"/>
    </row>
    <row r="1816" spans="1:25" ht="0.75" customHeight="1" x14ac:dyDescent="0.25"/>
    <row r="1817" spans="1:25" x14ac:dyDescent="0.25">
      <c r="A1817" s="132" t="s">
        <v>1953</v>
      </c>
      <c r="B1817" s="132"/>
      <c r="C1817" s="132"/>
      <c r="D1817" s="132"/>
      <c r="G1817" s="133">
        <v>0.43</v>
      </c>
      <c r="H1817" s="133"/>
      <c r="I1817" s="71">
        <v>0</v>
      </c>
      <c r="K1817" s="71">
        <v>0.43</v>
      </c>
      <c r="M1817" s="133">
        <v>0.64500000000000002</v>
      </c>
      <c r="N1817" s="133"/>
      <c r="P1817" s="71">
        <v>0.64500000000000002</v>
      </c>
      <c r="R1817" s="132" t="s">
        <v>1954</v>
      </c>
      <c r="S1817" s="132"/>
      <c r="T1817" s="132"/>
      <c r="U1817" s="132"/>
      <c r="V1817" s="132"/>
      <c r="W1817" s="132"/>
      <c r="X1817" s="132"/>
      <c r="Y1817" s="132"/>
    </row>
    <row r="1818" spans="1:25" ht="0.75" customHeight="1" x14ac:dyDescent="0.25"/>
    <row r="1819" spans="1:25" x14ac:dyDescent="0.25">
      <c r="A1819" s="132" t="s">
        <v>1955</v>
      </c>
      <c r="B1819" s="132"/>
      <c r="C1819" s="132"/>
      <c r="D1819" s="132"/>
      <c r="G1819" s="133">
        <v>1.36</v>
      </c>
      <c r="H1819" s="133"/>
      <c r="I1819" s="71">
        <v>0</v>
      </c>
      <c r="K1819" s="71">
        <v>1.36</v>
      </c>
      <c r="M1819" s="133">
        <v>2.04</v>
      </c>
      <c r="N1819" s="133"/>
      <c r="P1819" s="71">
        <v>2.04</v>
      </c>
      <c r="R1819" s="132" t="s">
        <v>1956</v>
      </c>
      <c r="S1819" s="132"/>
      <c r="T1819" s="132"/>
      <c r="U1819" s="132"/>
      <c r="V1819" s="132"/>
      <c r="W1819" s="132"/>
      <c r="X1819" s="132"/>
      <c r="Y1819" s="132"/>
    </row>
    <row r="1820" spans="1:25" ht="0.75" customHeight="1" x14ac:dyDescent="0.25"/>
    <row r="1821" spans="1:25" x14ac:dyDescent="0.25">
      <c r="A1821" s="132" t="s">
        <v>1957</v>
      </c>
      <c r="B1821" s="132"/>
      <c r="C1821" s="132"/>
      <c r="D1821" s="132"/>
      <c r="G1821" s="133">
        <v>52.64</v>
      </c>
      <c r="H1821" s="133"/>
      <c r="I1821" s="71">
        <v>0</v>
      </c>
      <c r="K1821" s="71">
        <v>52.64</v>
      </c>
      <c r="M1821" s="133">
        <v>78.959999999999994</v>
      </c>
      <c r="N1821" s="133"/>
      <c r="P1821" s="71">
        <v>78.959999999999994</v>
      </c>
      <c r="R1821" s="132" t="s">
        <v>1958</v>
      </c>
      <c r="S1821" s="132"/>
      <c r="T1821" s="132"/>
      <c r="U1821" s="132"/>
      <c r="V1821" s="132"/>
      <c r="W1821" s="132"/>
      <c r="X1821" s="132"/>
      <c r="Y1821" s="132"/>
    </row>
    <row r="1822" spans="1:25" ht="0.75" customHeight="1" x14ac:dyDescent="0.25"/>
    <row r="1823" spans="1:25" x14ac:dyDescent="0.25">
      <c r="A1823" s="132" t="s">
        <v>1959</v>
      </c>
      <c r="B1823" s="132"/>
      <c r="C1823" s="132"/>
      <c r="D1823" s="132"/>
      <c r="G1823" s="133">
        <v>53.61</v>
      </c>
      <c r="H1823" s="133"/>
      <c r="I1823" s="71">
        <v>0</v>
      </c>
      <c r="K1823" s="71">
        <v>53.61</v>
      </c>
      <c r="M1823" s="133">
        <v>80.415000000000006</v>
      </c>
      <c r="N1823" s="133"/>
      <c r="P1823" s="71">
        <v>80.415000000000006</v>
      </c>
      <c r="R1823" s="132" t="s">
        <v>1960</v>
      </c>
      <c r="S1823" s="132"/>
      <c r="T1823" s="132"/>
      <c r="U1823" s="132"/>
      <c r="V1823" s="132"/>
      <c r="W1823" s="132"/>
      <c r="X1823" s="132"/>
      <c r="Y1823" s="132"/>
    </row>
    <row r="1824" spans="1:25" ht="0.75" customHeight="1" x14ac:dyDescent="0.25"/>
    <row r="1825" spans="1:25" x14ac:dyDescent="0.25">
      <c r="A1825" s="132" t="s">
        <v>1961</v>
      </c>
      <c r="B1825" s="132"/>
      <c r="C1825" s="132"/>
      <c r="D1825" s="132"/>
      <c r="G1825" s="133">
        <v>22.96</v>
      </c>
      <c r="H1825" s="133"/>
      <c r="I1825" s="71">
        <v>0</v>
      </c>
      <c r="K1825" s="71">
        <v>22.96</v>
      </c>
      <c r="M1825" s="133">
        <v>34.44</v>
      </c>
      <c r="N1825" s="133"/>
      <c r="P1825" s="71">
        <v>34.44</v>
      </c>
      <c r="R1825" s="132" t="s">
        <v>1962</v>
      </c>
      <c r="S1825" s="132"/>
      <c r="T1825" s="132"/>
      <c r="U1825" s="132"/>
      <c r="V1825" s="132"/>
      <c r="W1825" s="132"/>
      <c r="X1825" s="132"/>
      <c r="Y1825" s="132"/>
    </row>
    <row r="1826" spans="1:25" ht="0.75" customHeight="1" x14ac:dyDescent="0.25"/>
    <row r="1827" spans="1:25" x14ac:dyDescent="0.25">
      <c r="A1827" s="132" t="s">
        <v>1963</v>
      </c>
      <c r="B1827" s="132"/>
      <c r="C1827" s="132"/>
      <c r="D1827" s="132"/>
      <c r="G1827" s="133">
        <v>3.82</v>
      </c>
      <c r="H1827" s="133"/>
      <c r="I1827" s="71">
        <v>0</v>
      </c>
      <c r="K1827" s="71">
        <v>3.82</v>
      </c>
      <c r="M1827" s="133">
        <v>5.73</v>
      </c>
      <c r="N1827" s="133"/>
      <c r="P1827" s="71">
        <v>5.73</v>
      </c>
      <c r="R1827" s="132" t="s">
        <v>1964</v>
      </c>
      <c r="S1827" s="132"/>
      <c r="T1827" s="132"/>
      <c r="U1827" s="132"/>
      <c r="V1827" s="132"/>
      <c r="W1827" s="132"/>
      <c r="X1827" s="132"/>
      <c r="Y1827" s="132"/>
    </row>
    <row r="1828" spans="1:25" ht="0.75" customHeight="1" x14ac:dyDescent="0.25"/>
    <row r="1829" spans="1:25" x14ac:dyDescent="0.25">
      <c r="A1829" s="132" t="s">
        <v>1965</v>
      </c>
      <c r="B1829" s="132"/>
      <c r="C1829" s="132"/>
      <c r="D1829" s="132"/>
      <c r="G1829" s="133">
        <v>3.46</v>
      </c>
      <c r="H1829" s="133"/>
      <c r="I1829" s="71">
        <v>0</v>
      </c>
      <c r="K1829" s="71">
        <v>3.46</v>
      </c>
      <c r="M1829" s="133">
        <v>5.19</v>
      </c>
      <c r="N1829" s="133"/>
      <c r="P1829" s="71">
        <v>5.19</v>
      </c>
      <c r="R1829" s="132" t="s">
        <v>1966</v>
      </c>
      <c r="S1829" s="132"/>
      <c r="T1829" s="132"/>
      <c r="U1829" s="132"/>
      <c r="V1829" s="132"/>
      <c r="W1829" s="132"/>
      <c r="X1829" s="132"/>
      <c r="Y1829" s="132"/>
    </row>
    <row r="1830" spans="1:25" ht="0.75" customHeight="1" x14ac:dyDescent="0.25"/>
    <row r="1831" spans="1:25" x14ac:dyDescent="0.25">
      <c r="A1831" s="132" t="s">
        <v>1967</v>
      </c>
      <c r="B1831" s="132"/>
      <c r="C1831" s="132"/>
      <c r="D1831" s="132"/>
      <c r="G1831" s="133">
        <v>15.59</v>
      </c>
      <c r="H1831" s="133"/>
      <c r="I1831" s="71">
        <v>0</v>
      </c>
      <c r="K1831" s="71">
        <v>15.59</v>
      </c>
      <c r="M1831" s="133">
        <v>23.385000000000002</v>
      </c>
      <c r="N1831" s="133"/>
      <c r="P1831" s="71">
        <v>23.385000000000002</v>
      </c>
      <c r="R1831" s="132" t="s">
        <v>1968</v>
      </c>
      <c r="S1831" s="132"/>
      <c r="T1831" s="132"/>
      <c r="U1831" s="132"/>
      <c r="V1831" s="132"/>
      <c r="W1831" s="132"/>
      <c r="X1831" s="132"/>
      <c r="Y1831" s="132"/>
    </row>
    <row r="1832" spans="1:25" ht="0.75" customHeight="1" x14ac:dyDescent="0.25"/>
    <row r="1833" spans="1:25" x14ac:dyDescent="0.25">
      <c r="A1833" s="132" t="s">
        <v>1969</v>
      </c>
      <c r="B1833" s="132"/>
      <c r="C1833" s="132"/>
      <c r="D1833" s="132"/>
      <c r="G1833" s="133">
        <v>3.07</v>
      </c>
      <c r="H1833" s="133"/>
      <c r="I1833" s="71">
        <v>0</v>
      </c>
      <c r="K1833" s="71">
        <v>3.07</v>
      </c>
      <c r="M1833" s="133">
        <v>4.6050000000000004</v>
      </c>
      <c r="N1833" s="133"/>
      <c r="P1833" s="71">
        <v>4.6050000000000004</v>
      </c>
      <c r="R1833" s="132" t="s">
        <v>1970</v>
      </c>
      <c r="S1833" s="132"/>
      <c r="T1833" s="132"/>
      <c r="U1833" s="132"/>
      <c r="V1833" s="132"/>
      <c r="W1833" s="132"/>
      <c r="X1833" s="132"/>
      <c r="Y1833" s="132"/>
    </row>
    <row r="1834" spans="1:25" ht="0.75" customHeight="1" x14ac:dyDescent="0.25"/>
    <row r="1835" spans="1:25" x14ac:dyDescent="0.25">
      <c r="A1835" s="132" t="s">
        <v>1971</v>
      </c>
      <c r="B1835" s="132"/>
      <c r="C1835" s="132"/>
      <c r="D1835" s="132"/>
      <c r="G1835" s="133">
        <v>10.44</v>
      </c>
      <c r="H1835" s="133"/>
      <c r="I1835" s="71">
        <v>0</v>
      </c>
      <c r="K1835" s="71">
        <v>10.44</v>
      </c>
      <c r="M1835" s="133">
        <v>15.66</v>
      </c>
      <c r="N1835" s="133"/>
      <c r="P1835" s="71">
        <v>15.66</v>
      </c>
      <c r="R1835" s="132" t="s">
        <v>1972</v>
      </c>
      <c r="S1835" s="132"/>
      <c r="T1835" s="132"/>
      <c r="U1835" s="132"/>
      <c r="V1835" s="132"/>
      <c r="W1835" s="132"/>
      <c r="X1835" s="132"/>
      <c r="Y1835" s="132"/>
    </row>
    <row r="1836" spans="1:25" ht="0.75" customHeight="1" x14ac:dyDescent="0.25"/>
    <row r="1837" spans="1:25" x14ac:dyDescent="0.25">
      <c r="A1837" s="132" t="s">
        <v>1973</v>
      </c>
      <c r="B1837" s="132"/>
      <c r="C1837" s="132"/>
      <c r="D1837" s="132"/>
      <c r="G1837" s="133">
        <v>7.72</v>
      </c>
      <c r="H1837" s="133"/>
      <c r="I1837" s="71">
        <v>0</v>
      </c>
      <c r="K1837" s="71">
        <v>7.72</v>
      </c>
      <c r="M1837" s="133">
        <v>11.58</v>
      </c>
      <c r="N1837" s="133"/>
      <c r="P1837" s="71">
        <v>11.58</v>
      </c>
      <c r="R1837" s="132" t="s">
        <v>1974</v>
      </c>
      <c r="S1837" s="132"/>
      <c r="T1837" s="132"/>
      <c r="U1837" s="132"/>
      <c r="V1837" s="132"/>
      <c r="W1837" s="132"/>
      <c r="X1837" s="132"/>
      <c r="Y1837" s="132"/>
    </row>
    <row r="1838" spans="1:25" ht="0.75" customHeight="1" x14ac:dyDescent="0.25"/>
    <row r="1839" spans="1:25" x14ac:dyDescent="0.25">
      <c r="A1839" s="132" t="s">
        <v>1975</v>
      </c>
      <c r="B1839" s="132"/>
      <c r="C1839" s="132"/>
      <c r="D1839" s="132"/>
      <c r="G1839" s="133">
        <v>12.09</v>
      </c>
      <c r="H1839" s="133"/>
      <c r="I1839" s="71">
        <v>0</v>
      </c>
      <c r="K1839" s="71">
        <v>12.09</v>
      </c>
      <c r="M1839" s="133">
        <v>18.135000000000002</v>
      </c>
      <c r="N1839" s="133"/>
      <c r="P1839" s="71">
        <v>18.135000000000002</v>
      </c>
      <c r="R1839" s="132" t="s">
        <v>1976</v>
      </c>
      <c r="S1839" s="132"/>
      <c r="T1839" s="132"/>
      <c r="U1839" s="132"/>
      <c r="V1839" s="132"/>
      <c r="W1839" s="132"/>
      <c r="X1839" s="132"/>
      <c r="Y1839" s="132"/>
    </row>
    <row r="1840" spans="1:25" ht="0.75" customHeight="1" x14ac:dyDescent="0.25"/>
    <row r="1841" spans="1:25" x14ac:dyDescent="0.25">
      <c r="A1841" s="132" t="s">
        <v>1977</v>
      </c>
      <c r="B1841" s="132"/>
      <c r="C1841" s="132"/>
      <c r="D1841" s="132"/>
      <c r="G1841" s="133">
        <v>1.73</v>
      </c>
      <c r="H1841" s="133"/>
      <c r="I1841" s="71">
        <v>0</v>
      </c>
      <c r="K1841" s="71">
        <v>1.73</v>
      </c>
      <c r="M1841" s="133">
        <v>2.5950000000000002</v>
      </c>
      <c r="N1841" s="133"/>
      <c r="P1841" s="71">
        <v>2.5950000000000002</v>
      </c>
      <c r="R1841" s="132" t="s">
        <v>1978</v>
      </c>
      <c r="S1841" s="132"/>
      <c r="T1841" s="132"/>
      <c r="U1841" s="132"/>
      <c r="V1841" s="132"/>
      <c r="W1841" s="132"/>
      <c r="X1841" s="132"/>
      <c r="Y1841" s="132"/>
    </row>
    <row r="1842" spans="1:25" ht="0.75" customHeight="1" x14ac:dyDescent="0.25"/>
    <row r="1843" spans="1:25" x14ac:dyDescent="0.25">
      <c r="A1843" s="132" t="s">
        <v>1979</v>
      </c>
      <c r="B1843" s="132"/>
      <c r="C1843" s="132"/>
      <c r="D1843" s="132"/>
      <c r="G1843" s="133">
        <v>2127.12</v>
      </c>
      <c r="H1843" s="133"/>
      <c r="I1843" s="71">
        <v>5516.13</v>
      </c>
      <c r="K1843" s="71">
        <v>-3389.01</v>
      </c>
      <c r="M1843" s="133">
        <v>3190.68</v>
      </c>
      <c r="N1843" s="133"/>
      <c r="P1843" s="71">
        <v>-2325.4499999999998</v>
      </c>
      <c r="R1843" s="132" t="s">
        <v>1980</v>
      </c>
      <c r="S1843" s="132"/>
      <c r="T1843" s="132"/>
      <c r="U1843" s="132"/>
      <c r="V1843" s="132"/>
      <c r="W1843" s="132"/>
      <c r="X1843" s="132"/>
      <c r="Y1843" s="132"/>
    </row>
    <row r="1844" spans="1:25" ht="0.75" customHeight="1" x14ac:dyDescent="0.25"/>
    <row r="1845" spans="1:25" x14ac:dyDescent="0.25">
      <c r="A1845" s="132" t="s">
        <v>1981</v>
      </c>
      <c r="B1845" s="132"/>
      <c r="C1845" s="132"/>
      <c r="D1845" s="132"/>
      <c r="G1845" s="133">
        <v>1621.78</v>
      </c>
      <c r="H1845" s="133"/>
      <c r="I1845" s="71">
        <v>2653.86</v>
      </c>
      <c r="K1845" s="71">
        <v>-1032.08</v>
      </c>
      <c r="M1845" s="133">
        <v>2432.67</v>
      </c>
      <c r="N1845" s="133"/>
      <c r="P1845" s="71">
        <v>-221.19</v>
      </c>
      <c r="R1845" s="132" t="s">
        <v>1982</v>
      </c>
      <c r="S1845" s="132"/>
      <c r="T1845" s="132"/>
      <c r="U1845" s="132"/>
      <c r="V1845" s="132"/>
      <c r="W1845" s="132"/>
      <c r="X1845" s="132"/>
      <c r="Y1845" s="132"/>
    </row>
    <row r="1846" spans="1:25" ht="0.75" customHeight="1" x14ac:dyDescent="0.25"/>
    <row r="1847" spans="1:25" x14ac:dyDescent="0.25">
      <c r="A1847" s="132" t="s">
        <v>1983</v>
      </c>
      <c r="B1847" s="132"/>
      <c r="C1847" s="132"/>
      <c r="D1847" s="132"/>
      <c r="G1847" s="133">
        <v>26.92</v>
      </c>
      <c r="H1847" s="133"/>
      <c r="I1847" s="71">
        <v>0</v>
      </c>
      <c r="K1847" s="71">
        <v>26.92</v>
      </c>
      <c r="M1847" s="133">
        <v>40.380000000000003</v>
      </c>
      <c r="N1847" s="133"/>
      <c r="P1847" s="71">
        <v>40.380000000000003</v>
      </c>
      <c r="R1847" s="132" t="s">
        <v>1984</v>
      </c>
      <c r="S1847" s="132"/>
      <c r="T1847" s="132"/>
      <c r="U1847" s="132"/>
      <c r="V1847" s="132"/>
      <c r="W1847" s="132"/>
      <c r="X1847" s="132"/>
      <c r="Y1847" s="132"/>
    </row>
    <row r="1848" spans="1:25" ht="0.75" customHeight="1" x14ac:dyDescent="0.25"/>
    <row r="1849" spans="1:25" x14ac:dyDescent="0.25">
      <c r="A1849" s="132" t="s">
        <v>1985</v>
      </c>
      <c r="B1849" s="132"/>
      <c r="C1849" s="132"/>
      <c r="D1849" s="132"/>
      <c r="G1849" s="133">
        <v>572.71</v>
      </c>
      <c r="H1849" s="133"/>
      <c r="I1849" s="71">
        <v>1249.57</v>
      </c>
      <c r="K1849" s="71">
        <v>-676.86</v>
      </c>
      <c r="M1849" s="133">
        <v>859.06500000000005</v>
      </c>
      <c r="N1849" s="133"/>
      <c r="P1849" s="71">
        <v>-390.505</v>
      </c>
      <c r="R1849" s="132" t="s">
        <v>1986</v>
      </c>
      <c r="S1849" s="132"/>
      <c r="T1849" s="132"/>
      <c r="U1849" s="132"/>
      <c r="V1849" s="132"/>
      <c r="W1849" s="132"/>
      <c r="X1849" s="132"/>
      <c r="Y1849" s="132"/>
    </row>
    <row r="1850" spans="1:25" ht="0.75" customHeight="1" x14ac:dyDescent="0.25"/>
    <row r="1851" spans="1:25" x14ac:dyDescent="0.25">
      <c r="A1851" s="132" t="s">
        <v>1987</v>
      </c>
      <c r="B1851" s="132"/>
      <c r="C1851" s="132"/>
      <c r="D1851" s="132"/>
      <c r="G1851" s="133">
        <v>162.61000000000001</v>
      </c>
      <c r="H1851" s="133"/>
      <c r="I1851" s="71">
        <v>275.56</v>
      </c>
      <c r="K1851" s="71">
        <v>-112.95</v>
      </c>
      <c r="M1851" s="133">
        <v>243.91499999999999</v>
      </c>
      <c r="N1851" s="133"/>
      <c r="P1851" s="71">
        <v>-31.645</v>
      </c>
      <c r="R1851" s="132" t="s">
        <v>1988</v>
      </c>
      <c r="S1851" s="132"/>
      <c r="T1851" s="132"/>
      <c r="U1851" s="132"/>
      <c r="V1851" s="132"/>
      <c r="W1851" s="132"/>
      <c r="X1851" s="132"/>
      <c r="Y1851" s="132"/>
    </row>
    <row r="1852" spans="1:25" ht="0.75" customHeight="1" x14ac:dyDescent="0.25"/>
    <row r="1853" spans="1:25" x14ac:dyDescent="0.25">
      <c r="A1853" s="132" t="s">
        <v>1989</v>
      </c>
      <c r="B1853" s="132"/>
      <c r="C1853" s="132"/>
      <c r="D1853" s="132"/>
      <c r="G1853" s="133">
        <v>366.55</v>
      </c>
      <c r="H1853" s="133"/>
      <c r="I1853" s="71">
        <v>510</v>
      </c>
      <c r="K1853" s="71">
        <v>-143.44999999999999</v>
      </c>
      <c r="M1853" s="133">
        <v>549.82500000000005</v>
      </c>
      <c r="N1853" s="133"/>
      <c r="P1853" s="71">
        <v>39.825000000000003</v>
      </c>
      <c r="R1853" s="132" t="s">
        <v>1990</v>
      </c>
      <c r="S1853" s="132"/>
      <c r="T1853" s="132"/>
      <c r="U1853" s="132"/>
      <c r="V1853" s="132"/>
      <c r="W1853" s="132"/>
      <c r="X1853" s="132"/>
      <c r="Y1853" s="132"/>
    </row>
    <row r="1854" spans="1:25" ht="0.75" customHeight="1" x14ac:dyDescent="0.25"/>
    <row r="1855" spans="1:25" x14ac:dyDescent="0.25">
      <c r="A1855" s="132" t="s">
        <v>1991</v>
      </c>
      <c r="B1855" s="132"/>
      <c r="C1855" s="132"/>
      <c r="D1855" s="132"/>
      <c r="G1855" s="133">
        <v>0</v>
      </c>
      <c r="H1855" s="133"/>
      <c r="I1855" s="71">
        <v>160.79</v>
      </c>
      <c r="K1855" s="71">
        <v>-160.79</v>
      </c>
      <c r="M1855" s="133">
        <v>0</v>
      </c>
      <c r="N1855" s="133"/>
      <c r="P1855" s="71">
        <v>-160.79</v>
      </c>
      <c r="R1855" s="132" t="s">
        <v>1992</v>
      </c>
      <c r="S1855" s="132"/>
      <c r="T1855" s="132"/>
      <c r="U1855" s="132"/>
      <c r="V1855" s="132"/>
      <c r="W1855" s="132"/>
      <c r="X1855" s="132"/>
      <c r="Y1855" s="132"/>
    </row>
    <row r="1856" spans="1:25" ht="0.75" customHeight="1" x14ac:dyDescent="0.25"/>
    <row r="1857" spans="1:25" x14ac:dyDescent="0.25">
      <c r="A1857" s="132" t="s">
        <v>1993</v>
      </c>
      <c r="B1857" s="132"/>
      <c r="C1857" s="132"/>
      <c r="D1857" s="132"/>
      <c r="G1857" s="133">
        <v>0</v>
      </c>
      <c r="H1857" s="133"/>
      <c r="I1857" s="71">
        <v>93.48</v>
      </c>
      <c r="K1857" s="71">
        <v>-93.48</v>
      </c>
      <c r="M1857" s="133">
        <v>0</v>
      </c>
      <c r="N1857" s="133"/>
      <c r="P1857" s="71">
        <v>-93.48</v>
      </c>
      <c r="R1857" s="132" t="s">
        <v>1994</v>
      </c>
      <c r="S1857" s="132"/>
      <c r="T1857" s="132"/>
      <c r="U1857" s="132"/>
      <c r="V1857" s="132"/>
      <c r="W1857" s="132"/>
      <c r="X1857" s="132"/>
      <c r="Y1857" s="132"/>
    </row>
    <row r="1858" spans="1:25" x14ac:dyDescent="0.25">
      <c r="A1858" s="132" t="s">
        <v>1995</v>
      </c>
      <c r="B1858" s="132"/>
      <c r="C1858" s="132"/>
      <c r="D1858" s="132"/>
      <c r="G1858" s="133">
        <v>75.63</v>
      </c>
      <c r="H1858" s="133"/>
      <c r="I1858" s="71">
        <v>0</v>
      </c>
      <c r="K1858" s="71">
        <v>75.63</v>
      </c>
      <c r="M1858" s="133">
        <v>113.44499999999999</v>
      </c>
      <c r="N1858" s="133"/>
      <c r="P1858" s="71">
        <v>113.44499999999999</v>
      </c>
      <c r="R1858" s="132" t="s">
        <v>1996</v>
      </c>
      <c r="S1858" s="132"/>
      <c r="T1858" s="132"/>
      <c r="U1858" s="132"/>
      <c r="V1858" s="132"/>
      <c r="W1858" s="132"/>
      <c r="X1858" s="132"/>
      <c r="Y1858" s="132"/>
    </row>
    <row r="1859" spans="1:25" ht="0.75" customHeight="1" x14ac:dyDescent="0.25"/>
    <row r="1860" spans="1:25" x14ac:dyDescent="0.25">
      <c r="A1860" s="132" t="s">
        <v>1997</v>
      </c>
      <c r="B1860" s="132"/>
      <c r="C1860" s="132"/>
      <c r="D1860" s="132"/>
      <c r="G1860" s="133">
        <v>42.36</v>
      </c>
      <c r="H1860" s="133"/>
      <c r="I1860" s="71">
        <v>208.25</v>
      </c>
      <c r="K1860" s="71">
        <v>-165.89</v>
      </c>
      <c r="M1860" s="133">
        <v>63.54</v>
      </c>
      <c r="N1860" s="133"/>
      <c r="P1860" s="71">
        <v>-144.71</v>
      </c>
      <c r="R1860" s="132" t="s">
        <v>1998</v>
      </c>
      <c r="S1860" s="132"/>
      <c r="T1860" s="132"/>
      <c r="U1860" s="132"/>
      <c r="V1860" s="132"/>
      <c r="W1860" s="132"/>
      <c r="X1860" s="132"/>
      <c r="Y1860" s="132"/>
    </row>
    <row r="1861" spans="1:25" ht="0.75" customHeight="1" x14ac:dyDescent="0.25"/>
    <row r="1862" spans="1:25" x14ac:dyDescent="0.25">
      <c r="A1862" s="132" t="s">
        <v>1999</v>
      </c>
      <c r="B1862" s="132"/>
      <c r="C1862" s="132"/>
      <c r="D1862" s="132"/>
      <c r="G1862" s="133">
        <v>61.03</v>
      </c>
      <c r="H1862" s="133"/>
      <c r="I1862" s="71">
        <v>93.48</v>
      </c>
      <c r="K1862" s="71">
        <v>-32.450000000000003</v>
      </c>
      <c r="M1862" s="133">
        <v>91.545000000000002</v>
      </c>
      <c r="N1862" s="133"/>
      <c r="P1862" s="71">
        <v>-1.9350000000000001</v>
      </c>
      <c r="R1862" s="132" t="s">
        <v>2000</v>
      </c>
      <c r="S1862" s="132"/>
      <c r="T1862" s="132"/>
      <c r="U1862" s="132"/>
      <c r="V1862" s="132"/>
      <c r="W1862" s="132"/>
      <c r="X1862" s="132"/>
      <c r="Y1862" s="132"/>
    </row>
    <row r="1863" spans="1:25" ht="0.75" customHeight="1" x14ac:dyDescent="0.25"/>
    <row r="1864" spans="1:25" x14ac:dyDescent="0.25">
      <c r="A1864" s="132" t="s">
        <v>2001</v>
      </c>
      <c r="B1864" s="132"/>
      <c r="C1864" s="132"/>
      <c r="D1864" s="132"/>
      <c r="G1864" s="133">
        <v>11.2</v>
      </c>
      <c r="H1864" s="133"/>
      <c r="I1864" s="71">
        <v>160.79</v>
      </c>
      <c r="K1864" s="71">
        <v>-149.59</v>
      </c>
      <c r="M1864" s="133">
        <v>16.8</v>
      </c>
      <c r="N1864" s="133"/>
      <c r="P1864" s="71">
        <v>-143.99</v>
      </c>
      <c r="R1864" s="132" t="s">
        <v>2002</v>
      </c>
      <c r="S1864" s="132"/>
      <c r="T1864" s="132"/>
      <c r="U1864" s="132"/>
      <c r="V1864" s="132"/>
      <c r="W1864" s="132"/>
      <c r="X1864" s="132"/>
      <c r="Y1864" s="132"/>
    </row>
    <row r="1865" spans="1:25" ht="0.75" customHeight="1" x14ac:dyDescent="0.25"/>
    <row r="1866" spans="1:25" x14ac:dyDescent="0.25">
      <c r="A1866" s="132" t="s">
        <v>2003</v>
      </c>
      <c r="B1866" s="132"/>
      <c r="C1866" s="132"/>
      <c r="D1866" s="132"/>
      <c r="G1866" s="133">
        <v>0</v>
      </c>
      <c r="H1866" s="133"/>
      <c r="I1866" s="71">
        <v>94.93</v>
      </c>
      <c r="K1866" s="71">
        <v>-94.93</v>
      </c>
      <c r="M1866" s="133">
        <v>0</v>
      </c>
      <c r="N1866" s="133"/>
      <c r="P1866" s="71">
        <v>-94.93</v>
      </c>
      <c r="R1866" s="132" t="s">
        <v>2004</v>
      </c>
      <c r="S1866" s="132"/>
      <c r="T1866" s="132"/>
      <c r="U1866" s="132"/>
      <c r="V1866" s="132"/>
      <c r="W1866" s="132"/>
      <c r="X1866" s="132"/>
      <c r="Y1866" s="132"/>
    </row>
    <row r="1867" spans="1:25" ht="0.75" customHeight="1" x14ac:dyDescent="0.25"/>
    <row r="1868" spans="1:25" x14ac:dyDescent="0.25">
      <c r="A1868" s="132" t="s">
        <v>2005</v>
      </c>
      <c r="B1868" s="132"/>
      <c r="C1868" s="132"/>
      <c r="D1868" s="132"/>
      <c r="G1868" s="133">
        <v>0</v>
      </c>
      <c r="H1868" s="133"/>
      <c r="I1868" s="71">
        <v>94.93</v>
      </c>
      <c r="K1868" s="71">
        <v>-94.93</v>
      </c>
      <c r="M1868" s="133">
        <v>0</v>
      </c>
      <c r="N1868" s="133"/>
      <c r="P1868" s="71">
        <v>-94.93</v>
      </c>
      <c r="R1868" s="132" t="s">
        <v>2006</v>
      </c>
      <c r="S1868" s="132"/>
      <c r="T1868" s="132"/>
      <c r="U1868" s="132"/>
      <c r="V1868" s="132"/>
      <c r="W1868" s="132"/>
      <c r="X1868" s="132"/>
      <c r="Y1868" s="132"/>
    </row>
    <row r="1869" spans="1:25" ht="0.75" customHeight="1" x14ac:dyDescent="0.25"/>
    <row r="1870" spans="1:25" x14ac:dyDescent="0.25">
      <c r="A1870" s="132" t="s">
        <v>2007</v>
      </c>
      <c r="B1870" s="132"/>
      <c r="C1870" s="132"/>
      <c r="D1870" s="132"/>
      <c r="G1870" s="133">
        <v>0</v>
      </c>
      <c r="H1870" s="133"/>
      <c r="I1870" s="71">
        <v>94.93</v>
      </c>
      <c r="K1870" s="71">
        <v>-94.93</v>
      </c>
      <c r="M1870" s="133">
        <v>0</v>
      </c>
      <c r="N1870" s="133"/>
      <c r="P1870" s="71">
        <v>-94.93</v>
      </c>
      <c r="R1870" s="132" t="s">
        <v>2008</v>
      </c>
      <c r="S1870" s="132"/>
      <c r="T1870" s="132"/>
      <c r="U1870" s="132"/>
      <c r="V1870" s="132"/>
      <c r="W1870" s="132"/>
      <c r="X1870" s="132"/>
      <c r="Y1870" s="132"/>
    </row>
    <row r="1871" spans="1:25" ht="0.75" customHeight="1" x14ac:dyDescent="0.25"/>
    <row r="1872" spans="1:25" x14ac:dyDescent="0.25">
      <c r="A1872" s="132" t="s">
        <v>2009</v>
      </c>
      <c r="B1872" s="132"/>
      <c r="C1872" s="132"/>
      <c r="D1872" s="132"/>
      <c r="G1872" s="133">
        <v>0</v>
      </c>
      <c r="H1872" s="133"/>
      <c r="I1872" s="71">
        <v>160.79</v>
      </c>
      <c r="K1872" s="71">
        <v>-160.79</v>
      </c>
      <c r="M1872" s="133">
        <v>0</v>
      </c>
      <c r="N1872" s="133"/>
      <c r="P1872" s="71">
        <v>-160.79</v>
      </c>
      <c r="R1872" s="132" t="s">
        <v>2010</v>
      </c>
      <c r="S1872" s="132"/>
      <c r="T1872" s="132"/>
      <c r="U1872" s="132"/>
      <c r="V1872" s="132"/>
      <c r="W1872" s="132"/>
      <c r="X1872" s="132"/>
      <c r="Y1872" s="132"/>
    </row>
    <row r="1873" spans="1:25" ht="0.75" customHeight="1" x14ac:dyDescent="0.25"/>
    <row r="1874" spans="1:25" x14ac:dyDescent="0.25">
      <c r="A1874" s="132" t="s">
        <v>2011</v>
      </c>
      <c r="B1874" s="132"/>
      <c r="C1874" s="132"/>
      <c r="D1874" s="132"/>
      <c r="G1874" s="133">
        <v>1383.53</v>
      </c>
      <c r="H1874" s="133"/>
      <c r="I1874" s="71">
        <v>967.68</v>
      </c>
      <c r="K1874" s="71">
        <v>415.85</v>
      </c>
      <c r="M1874" s="133">
        <v>2075.2950000000001</v>
      </c>
      <c r="N1874" s="133"/>
      <c r="P1874" s="71">
        <v>1107.615</v>
      </c>
      <c r="R1874" s="132" t="s">
        <v>2012</v>
      </c>
      <c r="S1874" s="132"/>
      <c r="T1874" s="132"/>
      <c r="U1874" s="132"/>
      <c r="V1874" s="132"/>
      <c r="W1874" s="132"/>
      <c r="X1874" s="132"/>
      <c r="Y1874" s="132"/>
    </row>
    <row r="1875" spans="1:25" ht="0.75" customHeight="1" x14ac:dyDescent="0.25"/>
    <row r="1876" spans="1:25" x14ac:dyDescent="0.25">
      <c r="A1876" s="132" t="s">
        <v>2013</v>
      </c>
      <c r="B1876" s="132"/>
      <c r="C1876" s="132"/>
      <c r="D1876" s="132"/>
      <c r="G1876" s="133">
        <v>594.98</v>
      </c>
      <c r="H1876" s="133"/>
      <c r="I1876" s="71">
        <v>2183.6799999999998</v>
      </c>
      <c r="K1876" s="71">
        <v>-1588.7</v>
      </c>
      <c r="M1876" s="133">
        <v>892.47</v>
      </c>
      <c r="N1876" s="133"/>
      <c r="P1876" s="71">
        <v>-1291.21</v>
      </c>
      <c r="R1876" s="132" t="s">
        <v>2014</v>
      </c>
      <c r="S1876" s="132"/>
      <c r="T1876" s="132"/>
      <c r="U1876" s="132"/>
      <c r="V1876" s="132"/>
      <c r="W1876" s="132"/>
      <c r="X1876" s="132"/>
      <c r="Y1876" s="132"/>
    </row>
    <row r="1877" spans="1:25" ht="0.75" customHeight="1" x14ac:dyDescent="0.25"/>
    <row r="1878" spans="1:25" x14ac:dyDescent="0.25">
      <c r="A1878" s="132" t="s">
        <v>2015</v>
      </c>
      <c r="B1878" s="132"/>
      <c r="C1878" s="132"/>
      <c r="D1878" s="132"/>
      <c r="G1878" s="133">
        <v>4.1100000000000003</v>
      </c>
      <c r="H1878" s="133"/>
      <c r="I1878" s="71">
        <v>0</v>
      </c>
      <c r="K1878" s="71">
        <v>4.1100000000000003</v>
      </c>
      <c r="M1878" s="133">
        <v>6.165</v>
      </c>
      <c r="N1878" s="133"/>
      <c r="P1878" s="71">
        <v>6.165</v>
      </c>
      <c r="R1878" s="132" t="s">
        <v>2016</v>
      </c>
      <c r="S1878" s="132"/>
      <c r="T1878" s="132"/>
      <c r="U1878" s="132"/>
      <c r="V1878" s="132"/>
      <c r="W1878" s="132"/>
      <c r="X1878" s="132"/>
      <c r="Y1878" s="132"/>
    </row>
    <row r="1879" spans="1:25" ht="0.75" customHeight="1" x14ac:dyDescent="0.25"/>
    <row r="1880" spans="1:25" x14ac:dyDescent="0.25">
      <c r="A1880" s="132" t="s">
        <v>2017</v>
      </c>
      <c r="B1880" s="132"/>
      <c r="C1880" s="132"/>
      <c r="D1880" s="132"/>
      <c r="G1880" s="133">
        <v>2.4500000000000002</v>
      </c>
      <c r="H1880" s="133"/>
      <c r="I1880" s="71">
        <v>0</v>
      </c>
      <c r="K1880" s="71">
        <v>2.4500000000000002</v>
      </c>
      <c r="M1880" s="133">
        <v>3.6749999999999998</v>
      </c>
      <c r="N1880" s="133"/>
      <c r="P1880" s="71">
        <v>3.6749999999999998</v>
      </c>
      <c r="R1880" s="132" t="s">
        <v>2018</v>
      </c>
      <c r="S1880" s="132"/>
      <c r="T1880" s="132"/>
      <c r="U1880" s="132"/>
      <c r="V1880" s="132"/>
      <c r="W1880" s="132"/>
      <c r="X1880" s="132"/>
      <c r="Y1880" s="132"/>
    </row>
    <row r="1881" spans="1:25" ht="0.75" customHeight="1" x14ac:dyDescent="0.25"/>
    <row r="1882" spans="1:25" x14ac:dyDescent="0.25">
      <c r="A1882" s="132" t="s">
        <v>2019</v>
      </c>
      <c r="B1882" s="132"/>
      <c r="C1882" s="132"/>
      <c r="D1882" s="132"/>
      <c r="G1882" s="133">
        <v>18.329999999999998</v>
      </c>
      <c r="H1882" s="133"/>
      <c r="I1882" s="71">
        <v>0</v>
      </c>
      <c r="K1882" s="71">
        <v>18.329999999999998</v>
      </c>
      <c r="M1882" s="133">
        <v>27.495000000000001</v>
      </c>
      <c r="N1882" s="133"/>
      <c r="P1882" s="71">
        <v>27.495000000000001</v>
      </c>
      <c r="R1882" s="132" t="s">
        <v>2020</v>
      </c>
      <c r="S1882" s="132"/>
      <c r="T1882" s="132"/>
      <c r="U1882" s="132"/>
      <c r="V1882" s="132"/>
      <c r="W1882" s="132"/>
      <c r="X1882" s="132"/>
      <c r="Y1882" s="132"/>
    </row>
    <row r="1883" spans="1:25" ht="0.75" customHeight="1" x14ac:dyDescent="0.25"/>
    <row r="1884" spans="1:25" x14ac:dyDescent="0.25">
      <c r="A1884" s="132" t="s">
        <v>2021</v>
      </c>
      <c r="B1884" s="132"/>
      <c r="C1884" s="132"/>
      <c r="D1884" s="132"/>
      <c r="G1884" s="133">
        <v>15.88</v>
      </c>
      <c r="H1884" s="133"/>
      <c r="I1884" s="71">
        <v>0</v>
      </c>
      <c r="K1884" s="71">
        <v>15.88</v>
      </c>
      <c r="M1884" s="133">
        <v>23.82</v>
      </c>
      <c r="N1884" s="133"/>
      <c r="P1884" s="71">
        <v>23.82</v>
      </c>
      <c r="R1884" s="132" t="s">
        <v>2022</v>
      </c>
      <c r="S1884" s="132"/>
      <c r="T1884" s="132"/>
      <c r="U1884" s="132"/>
      <c r="V1884" s="132"/>
      <c r="W1884" s="132"/>
      <c r="X1884" s="132"/>
      <c r="Y1884" s="132"/>
    </row>
    <row r="1885" spans="1:25" ht="0.75" customHeight="1" x14ac:dyDescent="0.25"/>
    <row r="1886" spans="1:25" x14ac:dyDescent="0.25">
      <c r="A1886" s="132" t="s">
        <v>2023</v>
      </c>
      <c r="B1886" s="132"/>
      <c r="C1886" s="132"/>
      <c r="D1886" s="132"/>
      <c r="G1886" s="133">
        <v>2.77</v>
      </c>
      <c r="H1886" s="133"/>
      <c r="I1886" s="71">
        <v>0</v>
      </c>
      <c r="K1886" s="71">
        <v>2.77</v>
      </c>
      <c r="M1886" s="133">
        <v>4.1550000000000002</v>
      </c>
      <c r="N1886" s="133"/>
      <c r="P1886" s="71">
        <v>4.1550000000000002</v>
      </c>
      <c r="R1886" s="132" t="s">
        <v>2024</v>
      </c>
      <c r="S1886" s="132"/>
      <c r="T1886" s="132"/>
      <c r="U1886" s="132"/>
      <c r="V1886" s="132"/>
      <c r="W1886" s="132"/>
      <c r="X1886" s="132"/>
      <c r="Y1886" s="132"/>
    </row>
    <row r="1887" spans="1:25" ht="0.75" customHeight="1" x14ac:dyDescent="0.25"/>
    <row r="1888" spans="1:25" x14ac:dyDescent="0.25">
      <c r="A1888" s="132" t="s">
        <v>2025</v>
      </c>
      <c r="B1888" s="132"/>
      <c r="C1888" s="132"/>
      <c r="D1888" s="132"/>
      <c r="G1888" s="133">
        <v>2.93</v>
      </c>
      <c r="H1888" s="133"/>
      <c r="I1888" s="71">
        <v>0</v>
      </c>
      <c r="K1888" s="71">
        <v>2.93</v>
      </c>
      <c r="M1888" s="133">
        <v>4.3949999999999996</v>
      </c>
      <c r="N1888" s="133"/>
      <c r="P1888" s="71">
        <v>4.3949999999999996</v>
      </c>
      <c r="R1888" s="132" t="s">
        <v>2026</v>
      </c>
      <c r="S1888" s="132"/>
      <c r="T1888" s="132"/>
      <c r="U1888" s="132"/>
      <c r="V1888" s="132"/>
      <c r="W1888" s="132"/>
      <c r="X1888" s="132"/>
      <c r="Y1888" s="132"/>
    </row>
    <row r="1889" spans="1:25" ht="0.75" customHeight="1" x14ac:dyDescent="0.25"/>
    <row r="1890" spans="1:25" x14ac:dyDescent="0.25">
      <c r="A1890" s="132" t="s">
        <v>2027</v>
      </c>
      <c r="B1890" s="132"/>
      <c r="C1890" s="132"/>
      <c r="D1890" s="132"/>
      <c r="G1890" s="133">
        <v>1.63</v>
      </c>
      <c r="H1890" s="133"/>
      <c r="I1890" s="71">
        <v>0</v>
      </c>
      <c r="K1890" s="71">
        <v>1.63</v>
      </c>
      <c r="M1890" s="133">
        <v>2.4449999999999998</v>
      </c>
      <c r="N1890" s="133"/>
      <c r="P1890" s="71">
        <v>2.4449999999999998</v>
      </c>
      <c r="R1890" s="132" t="s">
        <v>2028</v>
      </c>
      <c r="S1890" s="132"/>
      <c r="T1890" s="132"/>
      <c r="U1890" s="132"/>
      <c r="V1890" s="132"/>
      <c r="W1890" s="132"/>
      <c r="X1890" s="132"/>
      <c r="Y1890" s="132"/>
    </row>
    <row r="1891" spans="1:25" ht="0.75" customHeight="1" x14ac:dyDescent="0.25"/>
    <row r="1892" spans="1:25" x14ac:dyDescent="0.25">
      <c r="A1892" s="132" t="s">
        <v>2029</v>
      </c>
      <c r="B1892" s="132"/>
      <c r="C1892" s="132"/>
      <c r="D1892" s="132"/>
      <c r="G1892" s="133">
        <v>5.88</v>
      </c>
      <c r="H1892" s="133"/>
      <c r="I1892" s="71">
        <v>0</v>
      </c>
      <c r="K1892" s="71">
        <v>5.88</v>
      </c>
      <c r="M1892" s="133">
        <v>8.82</v>
      </c>
      <c r="N1892" s="133"/>
      <c r="P1892" s="71">
        <v>8.82</v>
      </c>
      <c r="R1892" s="132" t="s">
        <v>2030</v>
      </c>
      <c r="S1892" s="132"/>
      <c r="T1892" s="132"/>
      <c r="U1892" s="132"/>
      <c r="V1892" s="132"/>
      <c r="W1892" s="132"/>
      <c r="X1892" s="132"/>
      <c r="Y1892" s="132"/>
    </row>
    <row r="1893" spans="1:25" ht="0.75" customHeight="1" x14ac:dyDescent="0.25"/>
    <row r="1894" spans="1:25" x14ac:dyDescent="0.25">
      <c r="A1894" s="132" t="s">
        <v>2031</v>
      </c>
      <c r="B1894" s="132"/>
      <c r="C1894" s="132"/>
      <c r="D1894" s="132"/>
      <c r="G1894" s="133">
        <v>0.13</v>
      </c>
      <c r="H1894" s="133"/>
      <c r="I1894" s="71">
        <v>0</v>
      </c>
      <c r="K1894" s="71">
        <v>0.13</v>
      </c>
      <c r="M1894" s="133">
        <v>0.19500000000000001</v>
      </c>
      <c r="N1894" s="133"/>
      <c r="P1894" s="71">
        <v>0.19500000000000001</v>
      </c>
      <c r="R1894" s="132" t="s">
        <v>2032</v>
      </c>
      <c r="S1894" s="132"/>
      <c r="T1894" s="132"/>
      <c r="U1894" s="132"/>
      <c r="V1894" s="132"/>
      <c r="W1894" s="132"/>
      <c r="X1894" s="132"/>
      <c r="Y1894" s="132"/>
    </row>
    <row r="1895" spans="1:25" ht="0.75" customHeight="1" x14ac:dyDescent="0.25"/>
    <row r="1896" spans="1:25" x14ac:dyDescent="0.25">
      <c r="A1896" s="132" t="s">
        <v>2033</v>
      </c>
      <c r="B1896" s="132"/>
      <c r="C1896" s="132"/>
      <c r="D1896" s="132"/>
      <c r="G1896" s="133">
        <v>11.34</v>
      </c>
      <c r="H1896" s="133"/>
      <c r="I1896" s="71">
        <v>0</v>
      </c>
      <c r="K1896" s="71">
        <v>11.34</v>
      </c>
      <c r="M1896" s="133">
        <v>17.010000000000002</v>
      </c>
      <c r="N1896" s="133"/>
      <c r="P1896" s="71">
        <v>17.010000000000002</v>
      </c>
      <c r="R1896" s="132" t="s">
        <v>2034</v>
      </c>
      <c r="S1896" s="132"/>
      <c r="T1896" s="132"/>
      <c r="U1896" s="132"/>
      <c r="V1896" s="132"/>
      <c r="W1896" s="132"/>
      <c r="X1896" s="132"/>
      <c r="Y1896" s="132"/>
    </row>
    <row r="1897" spans="1:25" ht="0.75" customHeight="1" x14ac:dyDescent="0.25"/>
    <row r="1898" spans="1:25" x14ac:dyDescent="0.25">
      <c r="A1898" s="132" t="s">
        <v>2035</v>
      </c>
      <c r="B1898" s="132"/>
      <c r="C1898" s="132"/>
      <c r="D1898" s="132"/>
      <c r="G1898" s="133">
        <v>0.11</v>
      </c>
      <c r="H1898" s="133"/>
      <c r="I1898" s="71">
        <v>0</v>
      </c>
      <c r="K1898" s="71">
        <v>0.11</v>
      </c>
      <c r="M1898" s="133">
        <v>0.16500000000000001</v>
      </c>
      <c r="N1898" s="133"/>
      <c r="P1898" s="71">
        <v>0.16500000000000001</v>
      </c>
      <c r="R1898" s="132" t="s">
        <v>2036</v>
      </c>
      <c r="S1898" s="132"/>
      <c r="T1898" s="132"/>
      <c r="U1898" s="132"/>
      <c r="V1898" s="132"/>
      <c r="W1898" s="132"/>
      <c r="X1898" s="132"/>
      <c r="Y1898" s="132"/>
    </row>
    <row r="1899" spans="1:25" ht="0.75" customHeight="1" x14ac:dyDescent="0.25"/>
    <row r="1900" spans="1:25" x14ac:dyDescent="0.25">
      <c r="A1900" s="132" t="s">
        <v>2037</v>
      </c>
      <c r="B1900" s="132"/>
      <c r="C1900" s="132"/>
      <c r="D1900" s="132"/>
      <c r="G1900" s="133">
        <v>5.17</v>
      </c>
      <c r="H1900" s="133"/>
      <c r="I1900" s="71">
        <v>0</v>
      </c>
      <c r="K1900" s="71">
        <v>5.17</v>
      </c>
      <c r="M1900" s="133">
        <v>7.7549999999999999</v>
      </c>
      <c r="N1900" s="133"/>
      <c r="P1900" s="71">
        <v>7.7549999999999999</v>
      </c>
      <c r="R1900" s="132" t="s">
        <v>2038</v>
      </c>
      <c r="S1900" s="132"/>
      <c r="T1900" s="132"/>
      <c r="U1900" s="132"/>
      <c r="V1900" s="132"/>
      <c r="W1900" s="132"/>
      <c r="X1900" s="132"/>
      <c r="Y1900" s="132"/>
    </row>
    <row r="1901" spans="1:25" ht="0.75" customHeight="1" x14ac:dyDescent="0.25"/>
    <row r="1902" spans="1:25" x14ac:dyDescent="0.25">
      <c r="A1902" s="132" t="s">
        <v>2039</v>
      </c>
      <c r="B1902" s="132"/>
      <c r="C1902" s="132"/>
      <c r="D1902" s="132"/>
      <c r="G1902" s="133">
        <v>2.69</v>
      </c>
      <c r="H1902" s="133"/>
      <c r="I1902" s="71">
        <v>0</v>
      </c>
      <c r="K1902" s="71">
        <v>2.69</v>
      </c>
      <c r="M1902" s="133">
        <v>4.0350000000000001</v>
      </c>
      <c r="N1902" s="133"/>
      <c r="P1902" s="71">
        <v>4.0350000000000001</v>
      </c>
      <c r="R1902" s="132" t="s">
        <v>2040</v>
      </c>
      <c r="S1902" s="132"/>
      <c r="T1902" s="132"/>
      <c r="U1902" s="132"/>
      <c r="V1902" s="132"/>
      <c r="W1902" s="132"/>
      <c r="X1902" s="132"/>
      <c r="Y1902" s="132"/>
    </row>
    <row r="1903" spans="1:25" ht="0.75" customHeight="1" x14ac:dyDescent="0.25"/>
    <row r="1904" spans="1:25" x14ac:dyDescent="0.25">
      <c r="A1904" s="132" t="s">
        <v>2041</v>
      </c>
      <c r="B1904" s="132"/>
      <c r="C1904" s="132"/>
      <c r="D1904" s="132"/>
      <c r="G1904" s="133">
        <v>540.66</v>
      </c>
      <c r="H1904" s="133"/>
      <c r="I1904" s="71">
        <v>0</v>
      </c>
      <c r="K1904" s="71">
        <v>540.66</v>
      </c>
      <c r="M1904" s="133">
        <v>810.99</v>
      </c>
      <c r="N1904" s="133"/>
      <c r="P1904" s="71">
        <v>810.99</v>
      </c>
      <c r="R1904" s="132" t="s">
        <v>2042</v>
      </c>
      <c r="S1904" s="132"/>
      <c r="T1904" s="132"/>
      <c r="U1904" s="132"/>
      <c r="V1904" s="132"/>
      <c r="W1904" s="132"/>
      <c r="X1904" s="132"/>
      <c r="Y1904" s="132"/>
    </row>
    <row r="1905" spans="1:25" ht="0.75" customHeight="1" x14ac:dyDescent="0.25"/>
    <row r="1906" spans="1:25" x14ac:dyDescent="0.25">
      <c r="A1906" s="132" t="s">
        <v>2043</v>
      </c>
      <c r="B1906" s="132"/>
      <c r="C1906" s="132"/>
      <c r="D1906" s="132"/>
      <c r="G1906" s="133">
        <v>1391.34</v>
      </c>
      <c r="H1906" s="133"/>
      <c r="I1906" s="71">
        <v>5081.6499999999996</v>
      </c>
      <c r="K1906" s="71">
        <v>-3690.31</v>
      </c>
      <c r="M1906" s="133">
        <v>2087.0100000000002</v>
      </c>
      <c r="N1906" s="133"/>
      <c r="P1906" s="71">
        <v>-2994.64</v>
      </c>
      <c r="R1906" s="132" t="s">
        <v>2044</v>
      </c>
      <c r="S1906" s="132"/>
      <c r="T1906" s="132"/>
      <c r="U1906" s="132"/>
      <c r="V1906" s="132"/>
      <c r="W1906" s="132"/>
      <c r="X1906" s="132"/>
      <c r="Y1906" s="132"/>
    </row>
    <row r="1907" spans="1:25" ht="0.75" customHeight="1" x14ac:dyDescent="0.25"/>
    <row r="1908" spans="1:25" x14ac:dyDescent="0.25">
      <c r="A1908" s="132" t="s">
        <v>2045</v>
      </c>
      <c r="B1908" s="132"/>
      <c r="C1908" s="132"/>
      <c r="D1908" s="132"/>
      <c r="G1908" s="133">
        <v>14.85</v>
      </c>
      <c r="H1908" s="133"/>
      <c r="I1908" s="71">
        <v>21.16</v>
      </c>
      <c r="K1908" s="71">
        <v>-6.31</v>
      </c>
      <c r="M1908" s="133">
        <v>22.274999999999999</v>
      </c>
      <c r="N1908" s="133"/>
      <c r="P1908" s="71">
        <v>1.115</v>
      </c>
      <c r="R1908" s="132" t="s">
        <v>2046</v>
      </c>
      <c r="S1908" s="132"/>
      <c r="T1908" s="132"/>
      <c r="U1908" s="132"/>
      <c r="V1908" s="132"/>
      <c r="W1908" s="132"/>
      <c r="X1908" s="132"/>
      <c r="Y1908" s="132"/>
    </row>
    <row r="1909" spans="1:25" ht="0.75" customHeight="1" x14ac:dyDescent="0.25"/>
    <row r="1910" spans="1:25" x14ac:dyDescent="0.25">
      <c r="A1910" s="132" t="s">
        <v>2047</v>
      </c>
      <c r="B1910" s="132"/>
      <c r="C1910" s="132"/>
      <c r="D1910" s="132"/>
      <c r="G1910" s="133">
        <v>10.06</v>
      </c>
      <c r="H1910" s="133"/>
      <c r="I1910" s="71">
        <v>31.33</v>
      </c>
      <c r="K1910" s="71">
        <v>-21.27</v>
      </c>
      <c r="M1910" s="133">
        <v>15.09</v>
      </c>
      <c r="N1910" s="133"/>
      <c r="P1910" s="71">
        <v>-16.239999999999998</v>
      </c>
      <c r="R1910" s="132" t="s">
        <v>2048</v>
      </c>
      <c r="S1910" s="132"/>
      <c r="T1910" s="132"/>
      <c r="U1910" s="132"/>
      <c r="V1910" s="132"/>
      <c r="W1910" s="132"/>
      <c r="X1910" s="132"/>
      <c r="Y1910" s="132"/>
    </row>
    <row r="1911" spans="1:25" ht="0.75" customHeight="1" x14ac:dyDescent="0.25"/>
    <row r="1912" spans="1:25" x14ac:dyDescent="0.25">
      <c r="A1912" s="132" t="s">
        <v>2049</v>
      </c>
      <c r="B1912" s="132"/>
      <c r="C1912" s="132"/>
      <c r="D1912" s="132"/>
      <c r="G1912" s="133">
        <v>9.5299999999999994</v>
      </c>
      <c r="H1912" s="133"/>
      <c r="I1912" s="71">
        <v>31.33</v>
      </c>
      <c r="K1912" s="71">
        <v>-21.8</v>
      </c>
      <c r="M1912" s="133">
        <v>14.295</v>
      </c>
      <c r="N1912" s="133"/>
      <c r="P1912" s="71">
        <v>-17.035</v>
      </c>
      <c r="R1912" s="132" t="s">
        <v>2050</v>
      </c>
      <c r="S1912" s="132"/>
      <c r="T1912" s="132"/>
      <c r="U1912" s="132"/>
      <c r="V1912" s="132"/>
      <c r="W1912" s="132"/>
      <c r="X1912" s="132"/>
      <c r="Y1912" s="132"/>
    </row>
    <row r="1913" spans="1:25" ht="0.75" customHeight="1" x14ac:dyDescent="0.25"/>
    <row r="1914" spans="1:25" x14ac:dyDescent="0.25">
      <c r="A1914" s="132" t="s">
        <v>2051</v>
      </c>
      <c r="B1914" s="132"/>
      <c r="C1914" s="132"/>
      <c r="D1914" s="132"/>
      <c r="G1914" s="133">
        <v>10.57</v>
      </c>
      <c r="H1914" s="133"/>
      <c r="I1914" s="71">
        <v>31.33</v>
      </c>
      <c r="K1914" s="71">
        <v>-20.76</v>
      </c>
      <c r="M1914" s="133">
        <v>15.855</v>
      </c>
      <c r="N1914" s="133"/>
      <c r="P1914" s="71">
        <v>-15.475</v>
      </c>
      <c r="R1914" s="132" t="s">
        <v>2052</v>
      </c>
      <c r="S1914" s="132"/>
      <c r="T1914" s="132"/>
      <c r="U1914" s="132"/>
      <c r="V1914" s="132"/>
      <c r="W1914" s="132"/>
      <c r="X1914" s="132"/>
      <c r="Y1914" s="132"/>
    </row>
    <row r="1915" spans="1:25" ht="0.75" customHeight="1" x14ac:dyDescent="0.25"/>
    <row r="1916" spans="1:25" x14ac:dyDescent="0.25">
      <c r="A1916" s="132" t="s">
        <v>2053</v>
      </c>
      <c r="B1916" s="132"/>
      <c r="C1916" s="132"/>
      <c r="D1916" s="132"/>
      <c r="G1916" s="133">
        <v>390.2</v>
      </c>
      <c r="H1916" s="133"/>
      <c r="I1916" s="71">
        <v>0</v>
      </c>
      <c r="K1916" s="71">
        <v>390.2</v>
      </c>
      <c r="M1916" s="133">
        <v>585.29999999999995</v>
      </c>
      <c r="N1916" s="133"/>
      <c r="P1916" s="71">
        <v>585.29999999999995</v>
      </c>
      <c r="R1916" s="132" t="s">
        <v>2054</v>
      </c>
      <c r="S1916" s="132"/>
      <c r="T1916" s="132"/>
      <c r="U1916" s="132"/>
      <c r="V1916" s="132"/>
      <c r="W1916" s="132"/>
      <c r="X1916" s="132"/>
      <c r="Y1916" s="132"/>
    </row>
    <row r="1917" spans="1:25" ht="0.75" customHeight="1" x14ac:dyDescent="0.25"/>
    <row r="1918" spans="1:25" x14ac:dyDescent="0.25">
      <c r="A1918" s="132" t="s">
        <v>2055</v>
      </c>
      <c r="B1918" s="132"/>
      <c r="C1918" s="132"/>
      <c r="D1918" s="132"/>
      <c r="G1918" s="133">
        <v>9.6</v>
      </c>
      <c r="H1918" s="133"/>
      <c r="I1918" s="71">
        <v>0</v>
      </c>
      <c r="K1918" s="71">
        <v>9.6</v>
      </c>
      <c r="M1918" s="133">
        <v>14.4</v>
      </c>
      <c r="N1918" s="133"/>
      <c r="P1918" s="71">
        <v>14.4</v>
      </c>
      <c r="R1918" s="132" t="s">
        <v>2056</v>
      </c>
      <c r="S1918" s="132"/>
      <c r="T1918" s="132"/>
      <c r="U1918" s="132"/>
      <c r="V1918" s="132"/>
      <c r="W1918" s="132"/>
      <c r="X1918" s="132"/>
      <c r="Y1918" s="132"/>
    </row>
    <row r="1919" spans="1:25" ht="0.75" customHeight="1" x14ac:dyDescent="0.25"/>
    <row r="1920" spans="1:25" x14ac:dyDescent="0.25">
      <c r="A1920" s="132" t="s">
        <v>2057</v>
      </c>
      <c r="B1920" s="132"/>
      <c r="C1920" s="132"/>
      <c r="D1920" s="132"/>
      <c r="G1920" s="133">
        <v>52.56</v>
      </c>
      <c r="H1920" s="133"/>
      <c r="I1920" s="71">
        <v>0</v>
      </c>
      <c r="K1920" s="71">
        <v>52.56</v>
      </c>
      <c r="M1920" s="133">
        <v>78.84</v>
      </c>
      <c r="N1920" s="133"/>
      <c r="P1920" s="71">
        <v>78.84</v>
      </c>
      <c r="R1920" s="132" t="s">
        <v>2058</v>
      </c>
      <c r="S1920" s="132"/>
      <c r="T1920" s="132"/>
      <c r="U1920" s="132"/>
      <c r="V1920" s="132"/>
      <c r="W1920" s="132"/>
      <c r="X1920" s="132"/>
      <c r="Y1920" s="132"/>
    </row>
    <row r="1921" spans="1:25" ht="0.75" customHeight="1" x14ac:dyDescent="0.25"/>
    <row r="1922" spans="1:25" x14ac:dyDescent="0.25">
      <c r="A1922" s="132" t="s">
        <v>2059</v>
      </c>
      <c r="B1922" s="132"/>
      <c r="C1922" s="132"/>
      <c r="D1922" s="132"/>
      <c r="G1922" s="133">
        <v>32.9</v>
      </c>
      <c r="H1922" s="133"/>
      <c r="I1922" s="71">
        <v>945.07</v>
      </c>
      <c r="K1922" s="71">
        <v>-912.17</v>
      </c>
      <c r="M1922" s="133">
        <v>49.35</v>
      </c>
      <c r="N1922" s="133"/>
      <c r="P1922" s="71">
        <v>-895.72</v>
      </c>
      <c r="R1922" s="132" t="s">
        <v>2060</v>
      </c>
      <c r="S1922" s="132"/>
      <c r="T1922" s="132"/>
      <c r="U1922" s="132"/>
      <c r="V1922" s="132"/>
      <c r="W1922" s="132"/>
      <c r="X1922" s="132"/>
      <c r="Y1922" s="132"/>
    </row>
    <row r="1923" spans="1:25" ht="0.75" customHeight="1" x14ac:dyDescent="0.25"/>
    <row r="1924" spans="1:25" x14ac:dyDescent="0.25">
      <c r="A1924" s="132" t="s">
        <v>2061</v>
      </c>
      <c r="B1924" s="132"/>
      <c r="C1924" s="132"/>
      <c r="D1924" s="132"/>
      <c r="G1924" s="133">
        <v>2200.38</v>
      </c>
      <c r="H1924" s="133"/>
      <c r="I1924" s="71">
        <v>3028.99</v>
      </c>
      <c r="K1924" s="71">
        <v>-828.61</v>
      </c>
      <c r="M1924" s="133">
        <v>3300.57</v>
      </c>
      <c r="N1924" s="133"/>
      <c r="P1924" s="71">
        <v>271.58</v>
      </c>
      <c r="R1924" s="132" t="s">
        <v>2062</v>
      </c>
      <c r="S1924" s="132"/>
      <c r="T1924" s="132"/>
      <c r="U1924" s="132"/>
      <c r="V1924" s="132"/>
      <c r="W1924" s="132"/>
      <c r="X1924" s="132"/>
      <c r="Y1924" s="132"/>
    </row>
    <row r="1925" spans="1:25" ht="0.75" customHeight="1" x14ac:dyDescent="0.25"/>
    <row r="1926" spans="1:25" x14ac:dyDescent="0.25">
      <c r="A1926" s="132" t="s">
        <v>2063</v>
      </c>
      <c r="B1926" s="132"/>
      <c r="C1926" s="132"/>
      <c r="D1926" s="132"/>
      <c r="G1926" s="133">
        <v>4.46</v>
      </c>
      <c r="H1926" s="133"/>
      <c r="I1926" s="71">
        <v>0</v>
      </c>
      <c r="K1926" s="71">
        <v>4.46</v>
      </c>
      <c r="M1926" s="133">
        <v>6.69</v>
      </c>
      <c r="N1926" s="133"/>
      <c r="P1926" s="71">
        <v>6.69</v>
      </c>
      <c r="R1926" s="132" t="s">
        <v>2064</v>
      </c>
      <c r="S1926" s="132"/>
      <c r="T1926" s="132"/>
      <c r="U1926" s="132"/>
      <c r="V1926" s="132"/>
      <c r="W1926" s="132"/>
      <c r="X1926" s="132"/>
      <c r="Y1926" s="132"/>
    </row>
    <row r="1927" spans="1:25" ht="0.75" customHeight="1" x14ac:dyDescent="0.25"/>
    <row r="1928" spans="1:25" x14ac:dyDescent="0.25">
      <c r="A1928" s="132" t="s">
        <v>2065</v>
      </c>
      <c r="B1928" s="132"/>
      <c r="C1928" s="132"/>
      <c r="D1928" s="132"/>
      <c r="G1928" s="133">
        <v>0</v>
      </c>
      <c r="H1928" s="133"/>
      <c r="I1928" s="71">
        <v>175.93</v>
      </c>
      <c r="K1928" s="71">
        <v>-175.93</v>
      </c>
      <c r="M1928" s="133">
        <v>0</v>
      </c>
      <c r="N1928" s="133"/>
      <c r="P1928" s="71">
        <v>-175.93</v>
      </c>
      <c r="R1928" s="132" t="s">
        <v>2066</v>
      </c>
      <c r="S1928" s="132"/>
      <c r="T1928" s="132"/>
      <c r="U1928" s="132"/>
      <c r="V1928" s="132"/>
      <c r="W1928" s="132"/>
      <c r="X1928" s="132"/>
      <c r="Y1928" s="132"/>
    </row>
    <row r="1929" spans="1:25" ht="0.75" customHeight="1" x14ac:dyDescent="0.25"/>
    <row r="1930" spans="1:25" x14ac:dyDescent="0.25">
      <c r="A1930" s="132" t="s">
        <v>2067</v>
      </c>
      <c r="B1930" s="132"/>
      <c r="C1930" s="132"/>
      <c r="D1930" s="132"/>
      <c r="G1930" s="133">
        <v>0</v>
      </c>
      <c r="H1930" s="133"/>
      <c r="I1930" s="71">
        <v>83.76</v>
      </c>
      <c r="K1930" s="71">
        <v>-83.76</v>
      </c>
      <c r="M1930" s="133">
        <v>0</v>
      </c>
      <c r="N1930" s="133"/>
      <c r="P1930" s="71">
        <v>-83.76</v>
      </c>
      <c r="R1930" s="132" t="s">
        <v>2068</v>
      </c>
      <c r="S1930" s="132"/>
      <c r="T1930" s="132"/>
      <c r="U1930" s="132"/>
      <c r="V1930" s="132"/>
      <c r="W1930" s="132"/>
      <c r="X1930" s="132"/>
      <c r="Y1930" s="132"/>
    </row>
    <row r="1931" spans="1:25" ht="0.75" customHeight="1" x14ac:dyDescent="0.25"/>
    <row r="1932" spans="1:25" x14ac:dyDescent="0.25">
      <c r="A1932" s="132" t="s">
        <v>2069</v>
      </c>
      <c r="B1932" s="132"/>
      <c r="C1932" s="132"/>
      <c r="D1932" s="132"/>
      <c r="G1932" s="133">
        <v>0</v>
      </c>
      <c r="H1932" s="133"/>
      <c r="I1932" s="71">
        <v>277.02999999999997</v>
      </c>
      <c r="K1932" s="71">
        <v>-277.02999999999997</v>
      </c>
      <c r="M1932" s="133">
        <v>0</v>
      </c>
      <c r="N1932" s="133"/>
      <c r="P1932" s="71">
        <v>-277.02999999999997</v>
      </c>
      <c r="R1932" s="132" t="s">
        <v>2070</v>
      </c>
      <c r="S1932" s="132"/>
      <c r="T1932" s="132"/>
      <c r="U1932" s="132"/>
      <c r="V1932" s="132"/>
      <c r="W1932" s="132"/>
      <c r="X1932" s="132"/>
      <c r="Y1932" s="132"/>
    </row>
    <row r="1933" spans="1:25" ht="0.75" customHeight="1" x14ac:dyDescent="0.25"/>
    <row r="1934" spans="1:25" x14ac:dyDescent="0.25">
      <c r="A1934" s="132" t="s">
        <v>2071</v>
      </c>
      <c r="B1934" s="132"/>
      <c r="C1934" s="132"/>
      <c r="D1934" s="132"/>
      <c r="G1934" s="133">
        <v>263.24</v>
      </c>
      <c r="H1934" s="133"/>
      <c r="I1934" s="71">
        <v>926.38</v>
      </c>
      <c r="K1934" s="71">
        <v>-663.14</v>
      </c>
      <c r="M1934" s="133">
        <v>394.86</v>
      </c>
      <c r="N1934" s="133"/>
      <c r="P1934" s="71">
        <v>-531.52</v>
      </c>
      <c r="R1934" s="132" t="s">
        <v>2072</v>
      </c>
      <c r="S1934" s="132"/>
      <c r="T1934" s="132"/>
      <c r="U1934" s="132"/>
      <c r="V1934" s="132"/>
      <c r="W1934" s="132"/>
      <c r="X1934" s="132"/>
      <c r="Y1934" s="132"/>
    </row>
    <row r="1935" spans="1:25" ht="0.75" customHeight="1" x14ac:dyDescent="0.25"/>
    <row r="1936" spans="1:25" x14ac:dyDescent="0.25">
      <c r="A1936" s="132" t="s">
        <v>2073</v>
      </c>
      <c r="B1936" s="132"/>
      <c r="C1936" s="132"/>
      <c r="D1936" s="132"/>
      <c r="G1936" s="133">
        <v>21.59</v>
      </c>
      <c r="H1936" s="133"/>
      <c r="I1936" s="71">
        <v>230.05</v>
      </c>
      <c r="K1936" s="71">
        <v>-208.46</v>
      </c>
      <c r="M1936" s="133">
        <v>32.384999999999998</v>
      </c>
      <c r="N1936" s="133"/>
      <c r="P1936" s="71">
        <v>-197.66499999999999</v>
      </c>
      <c r="R1936" s="132" t="s">
        <v>2074</v>
      </c>
      <c r="S1936" s="132"/>
      <c r="T1936" s="132"/>
      <c r="U1936" s="132"/>
      <c r="V1936" s="132"/>
      <c r="W1936" s="132"/>
      <c r="X1936" s="132"/>
      <c r="Y1936" s="132"/>
    </row>
    <row r="1937" spans="1:25" x14ac:dyDescent="0.25">
      <c r="A1937" s="132" t="s">
        <v>2075</v>
      </c>
      <c r="B1937" s="132"/>
      <c r="C1937" s="132"/>
      <c r="D1937" s="132"/>
      <c r="G1937" s="133">
        <v>0</v>
      </c>
      <c r="H1937" s="133"/>
      <c r="I1937" s="71">
        <v>132.08000000000001</v>
      </c>
      <c r="K1937" s="71">
        <v>-132.08000000000001</v>
      </c>
      <c r="M1937" s="133">
        <v>0</v>
      </c>
      <c r="N1937" s="133"/>
      <c r="P1937" s="71">
        <v>-132.08000000000001</v>
      </c>
      <c r="R1937" s="132" t="s">
        <v>2076</v>
      </c>
      <c r="S1937" s="132"/>
      <c r="T1937" s="132"/>
      <c r="U1937" s="132"/>
      <c r="V1937" s="132"/>
      <c r="W1937" s="132"/>
      <c r="X1937" s="132"/>
      <c r="Y1937" s="132"/>
    </row>
    <row r="1938" spans="1:25" ht="0.75" customHeight="1" x14ac:dyDescent="0.25"/>
    <row r="1939" spans="1:25" x14ac:dyDescent="0.25">
      <c r="A1939" s="132" t="s">
        <v>2077</v>
      </c>
      <c r="B1939" s="132"/>
      <c r="C1939" s="132"/>
      <c r="D1939" s="132"/>
      <c r="G1939" s="133">
        <v>22.52</v>
      </c>
      <c r="H1939" s="133"/>
      <c r="I1939" s="71">
        <v>0</v>
      </c>
      <c r="K1939" s="71">
        <v>22.52</v>
      </c>
      <c r="M1939" s="133">
        <v>33.78</v>
      </c>
      <c r="N1939" s="133"/>
      <c r="P1939" s="71">
        <v>33.78</v>
      </c>
      <c r="R1939" s="132" t="s">
        <v>2078</v>
      </c>
      <c r="S1939" s="132"/>
      <c r="T1939" s="132"/>
      <c r="U1939" s="132"/>
      <c r="V1939" s="132"/>
      <c r="W1939" s="132"/>
      <c r="X1939" s="132"/>
      <c r="Y1939" s="132"/>
    </row>
    <row r="1940" spans="1:25" ht="0.75" customHeight="1" x14ac:dyDescent="0.25"/>
    <row r="1941" spans="1:25" x14ac:dyDescent="0.25">
      <c r="A1941" s="132" t="s">
        <v>2079</v>
      </c>
      <c r="B1941" s="132"/>
      <c r="C1941" s="132"/>
      <c r="D1941" s="132"/>
      <c r="G1941" s="133">
        <v>21.13</v>
      </c>
      <c r="H1941" s="133"/>
      <c r="I1941" s="71">
        <v>0</v>
      </c>
      <c r="K1941" s="71">
        <v>21.13</v>
      </c>
      <c r="M1941" s="133">
        <v>31.695</v>
      </c>
      <c r="N1941" s="133"/>
      <c r="P1941" s="71">
        <v>31.695</v>
      </c>
      <c r="R1941" s="132" t="s">
        <v>2080</v>
      </c>
      <c r="S1941" s="132"/>
      <c r="T1941" s="132"/>
      <c r="U1941" s="132"/>
      <c r="V1941" s="132"/>
      <c r="W1941" s="132"/>
      <c r="X1941" s="132"/>
      <c r="Y1941" s="132"/>
    </row>
    <row r="1942" spans="1:25" ht="0.75" customHeight="1" x14ac:dyDescent="0.25"/>
    <row r="1943" spans="1:25" x14ac:dyDescent="0.25">
      <c r="A1943" s="132" t="s">
        <v>2081</v>
      </c>
      <c r="B1943" s="132"/>
      <c r="C1943" s="132"/>
      <c r="D1943" s="132"/>
      <c r="G1943" s="133">
        <v>823.78</v>
      </c>
      <c r="H1943" s="133"/>
      <c r="I1943" s="71">
        <v>529.30999999999995</v>
      </c>
      <c r="K1943" s="71">
        <v>294.47000000000003</v>
      </c>
      <c r="M1943" s="133">
        <v>1235.67</v>
      </c>
      <c r="N1943" s="133"/>
      <c r="P1943" s="71">
        <v>706.36</v>
      </c>
      <c r="R1943" s="132" t="s">
        <v>2082</v>
      </c>
      <c r="S1943" s="132"/>
      <c r="T1943" s="132"/>
      <c r="U1943" s="132"/>
      <c r="V1943" s="132"/>
      <c r="W1943" s="132"/>
      <c r="X1943" s="132"/>
      <c r="Y1943" s="132"/>
    </row>
    <row r="1944" spans="1:25" ht="0.75" customHeight="1" x14ac:dyDescent="0.25"/>
    <row r="1945" spans="1:25" x14ac:dyDescent="0.25">
      <c r="A1945" s="132" t="s">
        <v>2083</v>
      </c>
      <c r="B1945" s="132"/>
      <c r="C1945" s="132"/>
      <c r="D1945" s="132"/>
      <c r="G1945" s="133">
        <v>291.99</v>
      </c>
      <c r="H1945" s="133"/>
      <c r="I1945" s="71">
        <v>276.04000000000002</v>
      </c>
      <c r="K1945" s="71">
        <v>15.95</v>
      </c>
      <c r="M1945" s="133">
        <v>437.98500000000001</v>
      </c>
      <c r="N1945" s="133"/>
      <c r="P1945" s="71">
        <v>161.94499999999999</v>
      </c>
      <c r="R1945" s="132" t="s">
        <v>2084</v>
      </c>
      <c r="S1945" s="132"/>
      <c r="T1945" s="132"/>
      <c r="U1945" s="132"/>
      <c r="V1945" s="132"/>
      <c r="W1945" s="132"/>
      <c r="X1945" s="132"/>
      <c r="Y1945" s="132"/>
    </row>
    <row r="1946" spans="1:25" ht="0.75" customHeight="1" x14ac:dyDescent="0.25"/>
    <row r="1947" spans="1:25" x14ac:dyDescent="0.25">
      <c r="A1947" s="132" t="s">
        <v>2085</v>
      </c>
      <c r="B1947" s="132"/>
      <c r="C1947" s="132"/>
      <c r="D1947" s="132"/>
      <c r="G1947" s="133">
        <v>51.56</v>
      </c>
      <c r="H1947" s="133"/>
      <c r="I1947" s="71">
        <v>0</v>
      </c>
      <c r="K1947" s="71">
        <v>51.56</v>
      </c>
      <c r="M1947" s="133">
        <v>77.34</v>
      </c>
      <c r="N1947" s="133"/>
      <c r="P1947" s="71">
        <v>77.34</v>
      </c>
      <c r="R1947" s="132" t="s">
        <v>2086</v>
      </c>
      <c r="S1947" s="132"/>
      <c r="T1947" s="132"/>
      <c r="U1947" s="132"/>
      <c r="V1947" s="132"/>
      <c r="W1947" s="132"/>
      <c r="X1947" s="132"/>
      <c r="Y1947" s="132"/>
    </row>
    <row r="1948" spans="1:25" ht="0.75" customHeight="1" x14ac:dyDescent="0.25"/>
    <row r="1949" spans="1:25" x14ac:dyDescent="0.25">
      <c r="A1949" s="132" t="s">
        <v>2087</v>
      </c>
      <c r="B1949" s="132"/>
      <c r="C1949" s="132"/>
      <c r="D1949" s="132"/>
      <c r="G1949" s="133">
        <v>7.15</v>
      </c>
      <c r="H1949" s="133"/>
      <c r="I1949" s="71">
        <v>69.900000000000006</v>
      </c>
      <c r="K1949" s="71">
        <v>-62.75</v>
      </c>
      <c r="M1949" s="133">
        <v>10.725</v>
      </c>
      <c r="N1949" s="133"/>
      <c r="P1949" s="71">
        <v>-59.174999999999997</v>
      </c>
      <c r="R1949" s="132" t="s">
        <v>2088</v>
      </c>
      <c r="S1949" s="132"/>
      <c r="T1949" s="132"/>
      <c r="U1949" s="132"/>
      <c r="V1949" s="132"/>
      <c r="W1949" s="132"/>
      <c r="X1949" s="132"/>
      <c r="Y1949" s="132"/>
    </row>
    <row r="1950" spans="1:25" ht="0.75" customHeight="1" x14ac:dyDescent="0.25"/>
    <row r="1951" spans="1:25" x14ac:dyDescent="0.25">
      <c r="A1951" s="132" t="s">
        <v>2089</v>
      </c>
      <c r="B1951" s="132"/>
      <c r="C1951" s="132"/>
      <c r="D1951" s="132"/>
      <c r="G1951" s="133">
        <v>0</v>
      </c>
      <c r="H1951" s="133"/>
      <c r="I1951" s="71">
        <v>66.11</v>
      </c>
      <c r="K1951" s="71">
        <v>-66.11</v>
      </c>
      <c r="M1951" s="133">
        <v>0</v>
      </c>
      <c r="N1951" s="133"/>
      <c r="P1951" s="71">
        <v>-66.11</v>
      </c>
      <c r="R1951" s="132" t="s">
        <v>2090</v>
      </c>
      <c r="S1951" s="132"/>
      <c r="T1951" s="132"/>
      <c r="U1951" s="132"/>
      <c r="V1951" s="132"/>
      <c r="W1951" s="132"/>
      <c r="X1951" s="132"/>
      <c r="Y1951" s="132"/>
    </row>
    <row r="1952" spans="1:25" ht="0.75" customHeight="1" x14ac:dyDescent="0.25"/>
    <row r="1953" spans="1:25" x14ac:dyDescent="0.25">
      <c r="A1953" s="132" t="s">
        <v>2091</v>
      </c>
      <c r="B1953" s="132"/>
      <c r="C1953" s="132"/>
      <c r="D1953" s="132"/>
      <c r="G1953" s="133">
        <v>0.53</v>
      </c>
      <c r="H1953" s="133"/>
      <c r="I1953" s="71">
        <v>0</v>
      </c>
      <c r="K1953" s="71">
        <v>0.53</v>
      </c>
      <c r="M1953" s="133">
        <v>0.79500000000000004</v>
      </c>
      <c r="N1953" s="133"/>
      <c r="P1953" s="71">
        <v>0.79500000000000004</v>
      </c>
      <c r="R1953" s="132" t="s">
        <v>2092</v>
      </c>
      <c r="S1953" s="132"/>
      <c r="T1953" s="132"/>
      <c r="U1953" s="132"/>
      <c r="V1953" s="132"/>
      <c r="W1953" s="132"/>
      <c r="X1953" s="132"/>
      <c r="Y1953" s="132"/>
    </row>
    <row r="1954" spans="1:25" ht="0.75" customHeight="1" x14ac:dyDescent="0.25"/>
    <row r="1955" spans="1:25" x14ac:dyDescent="0.25">
      <c r="A1955" s="132" t="s">
        <v>2093</v>
      </c>
      <c r="B1955" s="132"/>
      <c r="C1955" s="132"/>
      <c r="D1955" s="132"/>
      <c r="G1955" s="133">
        <v>15.87</v>
      </c>
      <c r="H1955" s="133"/>
      <c r="I1955" s="71">
        <v>59.44</v>
      </c>
      <c r="K1955" s="71">
        <v>-43.57</v>
      </c>
      <c r="M1955" s="133">
        <v>23.805</v>
      </c>
      <c r="N1955" s="133"/>
      <c r="P1955" s="71">
        <v>-35.634999999999998</v>
      </c>
      <c r="R1955" s="132" t="s">
        <v>2094</v>
      </c>
      <c r="S1955" s="132"/>
      <c r="T1955" s="132"/>
      <c r="U1955" s="132"/>
      <c r="V1955" s="132"/>
      <c r="W1955" s="132"/>
      <c r="X1955" s="132"/>
      <c r="Y1955" s="132"/>
    </row>
    <row r="1956" spans="1:25" ht="0.75" customHeight="1" x14ac:dyDescent="0.25"/>
    <row r="1957" spans="1:25" x14ac:dyDescent="0.25">
      <c r="A1957" s="132" t="s">
        <v>2095</v>
      </c>
      <c r="B1957" s="132"/>
      <c r="C1957" s="132"/>
      <c r="D1957" s="132"/>
      <c r="G1957" s="133">
        <v>17.940000000000001</v>
      </c>
      <c r="H1957" s="133"/>
      <c r="I1957" s="71">
        <v>97.72</v>
      </c>
      <c r="K1957" s="71">
        <v>-79.78</v>
      </c>
      <c r="M1957" s="133">
        <v>26.91</v>
      </c>
      <c r="N1957" s="133"/>
      <c r="P1957" s="71">
        <v>-70.81</v>
      </c>
      <c r="R1957" s="132" t="s">
        <v>2096</v>
      </c>
      <c r="S1957" s="132"/>
      <c r="T1957" s="132"/>
      <c r="U1957" s="132"/>
      <c r="V1957" s="132"/>
      <c r="W1957" s="132"/>
      <c r="X1957" s="132"/>
      <c r="Y1957" s="132"/>
    </row>
    <row r="1958" spans="1:25" ht="0.75" customHeight="1" x14ac:dyDescent="0.25"/>
    <row r="1959" spans="1:25" x14ac:dyDescent="0.25">
      <c r="A1959" s="132" t="s">
        <v>2097</v>
      </c>
      <c r="B1959" s="132"/>
      <c r="C1959" s="132"/>
      <c r="D1959" s="132"/>
      <c r="G1959" s="133">
        <v>5.55</v>
      </c>
      <c r="H1959" s="133"/>
      <c r="I1959" s="71">
        <v>36.44</v>
      </c>
      <c r="K1959" s="71">
        <v>-30.89</v>
      </c>
      <c r="M1959" s="133">
        <v>8.3249999999999993</v>
      </c>
      <c r="N1959" s="133"/>
      <c r="P1959" s="71">
        <v>-28.114999999999998</v>
      </c>
      <c r="R1959" s="132" t="s">
        <v>2098</v>
      </c>
      <c r="S1959" s="132"/>
      <c r="T1959" s="132"/>
      <c r="U1959" s="132"/>
      <c r="V1959" s="132"/>
      <c r="W1959" s="132"/>
      <c r="X1959" s="132"/>
      <c r="Y1959" s="132"/>
    </row>
    <row r="1960" spans="1:25" ht="0.75" customHeight="1" x14ac:dyDescent="0.25"/>
    <row r="1961" spans="1:25" x14ac:dyDescent="0.25">
      <c r="A1961" s="132" t="s">
        <v>2099</v>
      </c>
      <c r="B1961" s="132"/>
      <c r="C1961" s="132"/>
      <c r="D1961" s="132"/>
      <c r="G1961" s="133">
        <v>0</v>
      </c>
      <c r="H1961" s="133"/>
      <c r="I1961" s="71">
        <v>59.44</v>
      </c>
      <c r="K1961" s="71">
        <v>-59.44</v>
      </c>
      <c r="M1961" s="133">
        <v>0</v>
      </c>
      <c r="N1961" s="133"/>
      <c r="P1961" s="71">
        <v>-59.44</v>
      </c>
      <c r="R1961" s="132" t="s">
        <v>2100</v>
      </c>
      <c r="S1961" s="132"/>
      <c r="T1961" s="132"/>
      <c r="U1961" s="132"/>
      <c r="V1961" s="132"/>
      <c r="W1961" s="132"/>
      <c r="X1961" s="132"/>
      <c r="Y1961" s="132"/>
    </row>
    <row r="1962" spans="1:25" ht="0.75" customHeight="1" x14ac:dyDescent="0.25"/>
    <row r="1963" spans="1:25" x14ac:dyDescent="0.25">
      <c r="A1963" s="132" t="s">
        <v>2101</v>
      </c>
      <c r="B1963" s="132"/>
      <c r="C1963" s="132"/>
      <c r="D1963" s="132"/>
      <c r="G1963" s="133">
        <v>8.2799999999999994</v>
      </c>
      <c r="H1963" s="133"/>
      <c r="I1963" s="71">
        <v>0</v>
      </c>
      <c r="K1963" s="71">
        <v>8.2799999999999994</v>
      </c>
      <c r="M1963" s="133">
        <v>12.42</v>
      </c>
      <c r="N1963" s="133"/>
      <c r="P1963" s="71">
        <v>12.42</v>
      </c>
      <c r="R1963" s="132" t="s">
        <v>2102</v>
      </c>
      <c r="S1963" s="132"/>
      <c r="T1963" s="132"/>
      <c r="U1963" s="132"/>
      <c r="V1963" s="132"/>
      <c r="W1963" s="132"/>
      <c r="X1963" s="132"/>
      <c r="Y1963" s="132"/>
    </row>
    <row r="1964" spans="1:25" ht="0.75" customHeight="1" x14ac:dyDescent="0.25"/>
    <row r="1965" spans="1:25" x14ac:dyDescent="0.25">
      <c r="A1965" s="132" t="s">
        <v>2103</v>
      </c>
      <c r="B1965" s="132"/>
      <c r="C1965" s="132"/>
      <c r="D1965" s="132"/>
      <c r="G1965" s="133">
        <v>8.68</v>
      </c>
      <c r="H1965" s="133"/>
      <c r="I1965" s="71">
        <v>0</v>
      </c>
      <c r="K1965" s="71">
        <v>8.68</v>
      </c>
      <c r="M1965" s="133">
        <v>13.02</v>
      </c>
      <c r="N1965" s="133"/>
      <c r="P1965" s="71">
        <v>13.02</v>
      </c>
      <c r="R1965" s="132" t="s">
        <v>2104</v>
      </c>
      <c r="S1965" s="132"/>
      <c r="T1965" s="132"/>
      <c r="U1965" s="132"/>
      <c r="V1965" s="132"/>
      <c r="W1965" s="132"/>
      <c r="X1965" s="132"/>
      <c r="Y1965" s="132"/>
    </row>
    <row r="1966" spans="1:25" ht="0.75" customHeight="1" x14ac:dyDescent="0.25"/>
    <row r="1967" spans="1:25" x14ac:dyDescent="0.25">
      <c r="A1967" s="132" t="s">
        <v>2105</v>
      </c>
      <c r="B1967" s="132"/>
      <c r="C1967" s="132"/>
      <c r="D1967" s="132"/>
      <c r="G1967" s="133">
        <v>20.59</v>
      </c>
      <c r="H1967" s="133"/>
      <c r="I1967" s="71">
        <v>218.44</v>
      </c>
      <c r="K1967" s="71">
        <v>-197.85</v>
      </c>
      <c r="M1967" s="133">
        <v>30.885000000000002</v>
      </c>
      <c r="N1967" s="133"/>
      <c r="P1967" s="71">
        <v>-187.55500000000001</v>
      </c>
      <c r="R1967" s="132" t="s">
        <v>2106</v>
      </c>
      <c r="S1967" s="132"/>
      <c r="T1967" s="132"/>
      <c r="U1967" s="132"/>
      <c r="V1967" s="132"/>
      <c r="W1967" s="132"/>
      <c r="X1967" s="132"/>
      <c r="Y1967" s="132"/>
    </row>
    <row r="1968" spans="1:25" ht="0.75" customHeight="1" x14ac:dyDescent="0.25"/>
    <row r="1969" spans="1:25" x14ac:dyDescent="0.25">
      <c r="A1969" s="132" t="s">
        <v>2107</v>
      </c>
      <c r="B1969" s="132"/>
      <c r="C1969" s="132"/>
      <c r="D1969" s="132"/>
      <c r="G1969" s="133">
        <v>6.48</v>
      </c>
      <c r="H1969" s="133"/>
      <c r="I1969" s="71">
        <v>0</v>
      </c>
      <c r="K1969" s="71">
        <v>6.48</v>
      </c>
      <c r="M1969" s="133">
        <v>9.7200000000000006</v>
      </c>
      <c r="N1969" s="133"/>
      <c r="P1969" s="71">
        <v>9.7200000000000006</v>
      </c>
      <c r="R1969" s="132" t="s">
        <v>2108</v>
      </c>
      <c r="S1969" s="132"/>
      <c r="T1969" s="132"/>
      <c r="U1969" s="132"/>
      <c r="V1969" s="132"/>
      <c r="W1969" s="132"/>
      <c r="X1969" s="132"/>
      <c r="Y1969" s="132"/>
    </row>
    <row r="1970" spans="1:25" ht="0.75" customHeight="1" x14ac:dyDescent="0.25"/>
    <row r="1971" spans="1:25" x14ac:dyDescent="0.25">
      <c r="A1971" s="132" t="s">
        <v>2109</v>
      </c>
      <c r="B1971" s="132"/>
      <c r="C1971" s="132"/>
      <c r="D1971" s="132"/>
      <c r="G1971" s="133">
        <v>0.56000000000000005</v>
      </c>
      <c r="H1971" s="133"/>
      <c r="I1971" s="71">
        <v>0</v>
      </c>
      <c r="K1971" s="71">
        <v>0.56000000000000005</v>
      </c>
      <c r="M1971" s="133">
        <v>0.84</v>
      </c>
      <c r="N1971" s="133"/>
      <c r="P1971" s="71">
        <v>0.84</v>
      </c>
      <c r="R1971" s="132" t="s">
        <v>2110</v>
      </c>
      <c r="S1971" s="132"/>
      <c r="T1971" s="132"/>
      <c r="U1971" s="132"/>
      <c r="V1971" s="132"/>
      <c r="W1971" s="132"/>
      <c r="X1971" s="132"/>
      <c r="Y1971" s="132"/>
    </row>
    <row r="1972" spans="1:25" ht="0.75" customHeight="1" x14ac:dyDescent="0.25"/>
    <row r="1973" spans="1:25" x14ac:dyDescent="0.25">
      <c r="A1973" s="132" t="s">
        <v>2111</v>
      </c>
      <c r="B1973" s="132"/>
      <c r="C1973" s="132"/>
      <c r="D1973" s="132"/>
      <c r="G1973" s="133">
        <v>3.78</v>
      </c>
      <c r="H1973" s="133"/>
      <c r="I1973" s="71">
        <v>0</v>
      </c>
      <c r="K1973" s="71">
        <v>3.78</v>
      </c>
      <c r="M1973" s="133">
        <v>5.67</v>
      </c>
      <c r="N1973" s="133"/>
      <c r="P1973" s="71">
        <v>5.67</v>
      </c>
      <c r="R1973" s="132" t="s">
        <v>2112</v>
      </c>
      <c r="S1973" s="132"/>
      <c r="T1973" s="132"/>
      <c r="U1973" s="132"/>
      <c r="V1973" s="132"/>
      <c r="W1973" s="132"/>
      <c r="X1973" s="132"/>
      <c r="Y1973" s="132"/>
    </row>
    <row r="1974" spans="1:25" ht="0.75" customHeight="1" x14ac:dyDescent="0.25"/>
    <row r="1975" spans="1:25" x14ac:dyDescent="0.25">
      <c r="A1975" s="132" t="s">
        <v>2113</v>
      </c>
      <c r="B1975" s="132"/>
      <c r="C1975" s="132"/>
      <c r="D1975" s="132"/>
      <c r="G1975" s="133">
        <v>4.8600000000000003</v>
      </c>
      <c r="H1975" s="133"/>
      <c r="I1975" s="71">
        <v>0</v>
      </c>
      <c r="K1975" s="71">
        <v>4.8600000000000003</v>
      </c>
      <c r="M1975" s="133">
        <v>7.29</v>
      </c>
      <c r="N1975" s="133"/>
      <c r="P1975" s="71">
        <v>7.29</v>
      </c>
      <c r="R1975" s="132" t="s">
        <v>2114</v>
      </c>
      <c r="S1975" s="132"/>
      <c r="T1975" s="132"/>
      <c r="U1975" s="132"/>
      <c r="V1975" s="132"/>
      <c r="W1975" s="132"/>
      <c r="X1975" s="132"/>
      <c r="Y1975" s="132"/>
    </row>
    <row r="1976" spans="1:25" ht="0.75" customHeight="1" x14ac:dyDescent="0.25"/>
    <row r="1977" spans="1:25" x14ac:dyDescent="0.25">
      <c r="A1977" s="132" t="s">
        <v>2115</v>
      </c>
      <c r="B1977" s="132"/>
      <c r="C1977" s="132"/>
      <c r="D1977" s="132"/>
      <c r="G1977" s="133">
        <v>19.760000000000002</v>
      </c>
      <c r="H1977" s="133"/>
      <c r="I1977" s="71">
        <v>0</v>
      </c>
      <c r="K1977" s="71">
        <v>19.760000000000002</v>
      </c>
      <c r="M1977" s="133">
        <v>29.64</v>
      </c>
      <c r="N1977" s="133"/>
      <c r="P1977" s="71">
        <v>29.64</v>
      </c>
      <c r="R1977" s="132" t="s">
        <v>2116</v>
      </c>
      <c r="S1977" s="132"/>
      <c r="T1977" s="132"/>
      <c r="U1977" s="132"/>
      <c r="V1977" s="132"/>
      <c r="W1977" s="132"/>
      <c r="X1977" s="132"/>
      <c r="Y1977" s="132"/>
    </row>
    <row r="1978" spans="1:25" ht="0.75" customHeight="1" x14ac:dyDescent="0.25"/>
    <row r="1979" spans="1:25" x14ac:dyDescent="0.25">
      <c r="A1979" s="132" t="s">
        <v>2117</v>
      </c>
      <c r="B1979" s="132"/>
      <c r="C1979" s="132"/>
      <c r="D1979" s="132"/>
      <c r="G1979" s="133">
        <v>54.4</v>
      </c>
      <c r="H1979" s="133"/>
      <c r="I1979" s="71">
        <v>0</v>
      </c>
      <c r="K1979" s="71">
        <v>54.4</v>
      </c>
      <c r="M1979" s="133">
        <v>81.599999999999994</v>
      </c>
      <c r="N1979" s="133"/>
      <c r="P1979" s="71">
        <v>81.599999999999994</v>
      </c>
      <c r="R1979" s="132" t="s">
        <v>2118</v>
      </c>
      <c r="S1979" s="132"/>
      <c r="T1979" s="132"/>
      <c r="U1979" s="132"/>
      <c r="V1979" s="132"/>
      <c r="W1979" s="132"/>
      <c r="X1979" s="132"/>
      <c r="Y1979" s="132"/>
    </row>
    <row r="1980" spans="1:25" ht="0.75" customHeight="1" x14ac:dyDescent="0.25"/>
    <row r="1981" spans="1:25" x14ac:dyDescent="0.25">
      <c r="A1981" s="132" t="s">
        <v>2119</v>
      </c>
      <c r="B1981" s="132"/>
      <c r="C1981" s="132"/>
      <c r="D1981" s="132"/>
      <c r="G1981" s="133">
        <v>21.33</v>
      </c>
      <c r="H1981" s="133"/>
      <c r="I1981" s="71">
        <v>0</v>
      </c>
      <c r="K1981" s="71">
        <v>21.33</v>
      </c>
      <c r="M1981" s="133">
        <v>31.995000000000001</v>
      </c>
      <c r="N1981" s="133"/>
      <c r="P1981" s="71">
        <v>31.995000000000001</v>
      </c>
      <c r="R1981" s="132" t="s">
        <v>2120</v>
      </c>
      <c r="S1981" s="132"/>
      <c r="T1981" s="132"/>
      <c r="U1981" s="132"/>
      <c r="V1981" s="132"/>
      <c r="W1981" s="132"/>
      <c r="X1981" s="132"/>
      <c r="Y1981" s="132"/>
    </row>
    <row r="1982" spans="1:25" ht="0.75" customHeight="1" x14ac:dyDescent="0.25"/>
    <row r="1983" spans="1:25" x14ac:dyDescent="0.25">
      <c r="A1983" s="132" t="s">
        <v>2121</v>
      </c>
      <c r="B1983" s="132"/>
      <c r="C1983" s="132"/>
      <c r="D1983" s="132"/>
      <c r="G1983" s="133">
        <v>53.11</v>
      </c>
      <c r="H1983" s="133"/>
      <c r="I1983" s="71">
        <v>0</v>
      </c>
      <c r="K1983" s="71">
        <v>53.11</v>
      </c>
      <c r="M1983" s="133">
        <v>79.665000000000006</v>
      </c>
      <c r="N1983" s="133"/>
      <c r="P1983" s="71">
        <v>79.665000000000006</v>
      </c>
      <c r="R1983" s="132" t="s">
        <v>2120</v>
      </c>
      <c r="S1983" s="132"/>
      <c r="T1983" s="132"/>
      <c r="U1983" s="132"/>
      <c r="V1983" s="132"/>
      <c r="W1983" s="132"/>
      <c r="X1983" s="132"/>
      <c r="Y1983" s="132"/>
    </row>
    <row r="1984" spans="1:25" ht="0.75" customHeight="1" x14ac:dyDescent="0.25"/>
    <row r="1985" spans="1:25" x14ac:dyDescent="0.25">
      <c r="A1985" s="132" t="s">
        <v>2122</v>
      </c>
      <c r="B1985" s="132"/>
      <c r="C1985" s="132"/>
      <c r="D1985" s="132"/>
      <c r="G1985" s="133">
        <v>292.10000000000002</v>
      </c>
      <c r="H1985" s="133"/>
      <c r="I1985" s="71">
        <v>266.14999999999998</v>
      </c>
      <c r="K1985" s="71">
        <v>25.95</v>
      </c>
      <c r="M1985" s="133">
        <v>438.15</v>
      </c>
      <c r="N1985" s="133"/>
      <c r="P1985" s="71">
        <v>172</v>
      </c>
      <c r="R1985" s="132" t="s">
        <v>2123</v>
      </c>
      <c r="S1985" s="132"/>
      <c r="T1985" s="132"/>
      <c r="U1985" s="132"/>
      <c r="V1985" s="132"/>
      <c r="W1985" s="132"/>
      <c r="X1985" s="132"/>
      <c r="Y1985" s="132"/>
    </row>
    <row r="1986" spans="1:25" ht="0.75" customHeight="1" x14ac:dyDescent="0.25"/>
    <row r="1987" spans="1:25" x14ac:dyDescent="0.25">
      <c r="A1987" s="132" t="s">
        <v>2124</v>
      </c>
      <c r="B1987" s="132"/>
      <c r="C1987" s="132"/>
      <c r="D1987" s="132"/>
      <c r="G1987" s="133">
        <v>142.72999999999999</v>
      </c>
      <c r="H1987" s="133"/>
      <c r="I1987" s="71">
        <v>67.709999999999994</v>
      </c>
      <c r="K1987" s="71">
        <v>75.02</v>
      </c>
      <c r="M1987" s="133">
        <v>214.095</v>
      </c>
      <c r="N1987" s="133"/>
      <c r="P1987" s="71">
        <v>146.38499999999999</v>
      </c>
      <c r="R1987" s="132" t="s">
        <v>2125</v>
      </c>
      <c r="S1987" s="132"/>
      <c r="T1987" s="132"/>
      <c r="U1987" s="132"/>
      <c r="V1987" s="132"/>
      <c r="W1987" s="132"/>
      <c r="X1987" s="132"/>
      <c r="Y1987" s="132"/>
    </row>
    <row r="1988" spans="1:25" ht="0.75" customHeight="1" x14ac:dyDescent="0.25"/>
    <row r="1989" spans="1:25" x14ac:dyDescent="0.25">
      <c r="A1989" s="132" t="s">
        <v>2126</v>
      </c>
      <c r="B1989" s="132"/>
      <c r="C1989" s="132"/>
      <c r="D1989" s="132"/>
      <c r="G1989" s="133">
        <v>4.13</v>
      </c>
      <c r="H1989" s="133"/>
      <c r="I1989" s="71">
        <v>14.52</v>
      </c>
      <c r="K1989" s="71">
        <v>-10.39</v>
      </c>
      <c r="M1989" s="133">
        <v>6.1950000000000003</v>
      </c>
      <c r="N1989" s="133"/>
      <c r="P1989" s="71">
        <v>-8.3249999999999993</v>
      </c>
      <c r="R1989" s="132" t="s">
        <v>2127</v>
      </c>
      <c r="S1989" s="132"/>
      <c r="T1989" s="132"/>
      <c r="U1989" s="132"/>
      <c r="V1989" s="132"/>
      <c r="W1989" s="132"/>
      <c r="X1989" s="132"/>
      <c r="Y1989" s="132"/>
    </row>
    <row r="1990" spans="1:25" ht="0.75" customHeight="1" x14ac:dyDescent="0.25"/>
    <row r="1991" spans="1:25" x14ac:dyDescent="0.25">
      <c r="A1991" s="132" t="s">
        <v>2128</v>
      </c>
      <c r="B1991" s="132"/>
      <c r="C1991" s="132"/>
      <c r="D1991" s="132"/>
      <c r="G1991" s="133">
        <v>228</v>
      </c>
      <c r="H1991" s="133"/>
      <c r="I1991" s="71">
        <v>188.14</v>
      </c>
      <c r="K1991" s="71">
        <v>39.86</v>
      </c>
      <c r="M1991" s="133">
        <v>342</v>
      </c>
      <c r="N1991" s="133"/>
      <c r="P1991" s="71">
        <v>153.86000000000001</v>
      </c>
      <c r="R1991" s="132" t="s">
        <v>2129</v>
      </c>
      <c r="S1991" s="132"/>
      <c r="T1991" s="132"/>
      <c r="U1991" s="132"/>
      <c r="V1991" s="132"/>
      <c r="W1991" s="132"/>
      <c r="X1991" s="132"/>
      <c r="Y1991" s="132"/>
    </row>
    <row r="1992" spans="1:25" ht="0.75" customHeight="1" x14ac:dyDescent="0.25"/>
    <row r="1993" spans="1:25" x14ac:dyDescent="0.25">
      <c r="A1993" s="132" t="s">
        <v>2130</v>
      </c>
      <c r="B1993" s="132"/>
      <c r="C1993" s="132"/>
      <c r="D1993" s="132"/>
      <c r="G1993" s="133">
        <v>16.16</v>
      </c>
      <c r="H1993" s="133"/>
      <c r="I1993" s="71">
        <v>154.80000000000001</v>
      </c>
      <c r="K1993" s="71">
        <v>-138.63999999999999</v>
      </c>
      <c r="M1993" s="133">
        <v>24.24</v>
      </c>
      <c r="N1993" s="133"/>
      <c r="P1993" s="71">
        <v>-130.56</v>
      </c>
      <c r="R1993" s="132" t="s">
        <v>2131</v>
      </c>
      <c r="S1993" s="132"/>
      <c r="T1993" s="132"/>
      <c r="U1993" s="132"/>
      <c r="V1993" s="132"/>
      <c r="W1993" s="132"/>
      <c r="X1993" s="132"/>
      <c r="Y1993" s="132"/>
    </row>
    <row r="1994" spans="1:25" ht="0.75" customHeight="1" x14ac:dyDescent="0.25"/>
    <row r="1995" spans="1:25" x14ac:dyDescent="0.25">
      <c r="A1995" s="132" t="s">
        <v>2132</v>
      </c>
      <c r="B1995" s="132"/>
      <c r="C1995" s="132"/>
      <c r="D1995" s="132"/>
      <c r="G1995" s="133">
        <v>0.62</v>
      </c>
      <c r="H1995" s="133"/>
      <c r="I1995" s="71">
        <v>0</v>
      </c>
      <c r="K1995" s="71">
        <v>0.62</v>
      </c>
      <c r="M1995" s="133">
        <v>0.93</v>
      </c>
      <c r="N1995" s="133"/>
      <c r="P1995" s="71">
        <v>0.93</v>
      </c>
      <c r="R1995" s="132" t="s">
        <v>2133</v>
      </c>
      <c r="S1995" s="132"/>
      <c r="T1995" s="132"/>
      <c r="U1995" s="132"/>
      <c r="V1995" s="132"/>
      <c r="W1995" s="132"/>
      <c r="X1995" s="132"/>
      <c r="Y1995" s="132"/>
    </row>
    <row r="1996" spans="1:25" ht="0.75" customHeight="1" x14ac:dyDescent="0.25"/>
    <row r="1997" spans="1:25" x14ac:dyDescent="0.25">
      <c r="A1997" s="132" t="s">
        <v>2134</v>
      </c>
      <c r="B1997" s="132"/>
      <c r="C1997" s="132"/>
      <c r="D1997" s="132"/>
      <c r="G1997" s="133">
        <v>0</v>
      </c>
      <c r="H1997" s="133"/>
      <c r="I1997" s="71">
        <v>22.36</v>
      </c>
      <c r="K1997" s="71">
        <v>-22.36</v>
      </c>
      <c r="M1997" s="133">
        <v>0</v>
      </c>
      <c r="N1997" s="133"/>
      <c r="P1997" s="71">
        <v>-22.36</v>
      </c>
      <c r="R1997" s="132" t="s">
        <v>2135</v>
      </c>
      <c r="S1997" s="132"/>
      <c r="T1997" s="132"/>
      <c r="U1997" s="132"/>
      <c r="V1997" s="132"/>
      <c r="W1997" s="132"/>
      <c r="X1997" s="132"/>
      <c r="Y1997" s="132"/>
    </row>
    <row r="1998" spans="1:25" ht="0.75" customHeight="1" x14ac:dyDescent="0.25"/>
    <row r="1999" spans="1:25" x14ac:dyDescent="0.25">
      <c r="A1999" s="132" t="s">
        <v>2136</v>
      </c>
      <c r="B1999" s="132"/>
      <c r="C1999" s="132"/>
      <c r="D1999" s="132"/>
      <c r="G1999" s="133">
        <v>6.07</v>
      </c>
      <c r="H1999" s="133"/>
      <c r="I1999" s="71">
        <v>0</v>
      </c>
      <c r="K1999" s="71">
        <v>6.07</v>
      </c>
      <c r="M1999" s="133">
        <v>9.1050000000000004</v>
      </c>
      <c r="N1999" s="133"/>
      <c r="P1999" s="71">
        <v>9.1050000000000004</v>
      </c>
      <c r="R1999" s="132" t="s">
        <v>2137</v>
      </c>
      <c r="S1999" s="132"/>
      <c r="T1999" s="132"/>
      <c r="U1999" s="132"/>
      <c r="V1999" s="132"/>
      <c r="W1999" s="132"/>
      <c r="X1999" s="132"/>
      <c r="Y1999" s="132"/>
    </row>
    <row r="2000" spans="1:25" ht="0.75" customHeight="1" x14ac:dyDescent="0.25"/>
    <row r="2001" spans="1:25" x14ac:dyDescent="0.25">
      <c r="A2001" s="132" t="s">
        <v>2138</v>
      </c>
      <c r="B2001" s="132"/>
      <c r="C2001" s="132"/>
      <c r="D2001" s="132"/>
      <c r="G2001" s="133">
        <v>0</v>
      </c>
      <c r="H2001" s="133"/>
      <c r="I2001" s="71">
        <v>22.36</v>
      </c>
      <c r="K2001" s="71">
        <v>-22.36</v>
      </c>
      <c r="M2001" s="133">
        <v>0</v>
      </c>
      <c r="N2001" s="133"/>
      <c r="P2001" s="71">
        <v>-22.36</v>
      </c>
      <c r="R2001" s="132" t="s">
        <v>2139</v>
      </c>
      <c r="S2001" s="132"/>
      <c r="T2001" s="132"/>
      <c r="U2001" s="132"/>
      <c r="V2001" s="132"/>
      <c r="W2001" s="132"/>
      <c r="X2001" s="132"/>
      <c r="Y2001" s="132"/>
    </row>
    <row r="2002" spans="1:25" ht="0.75" customHeight="1" x14ac:dyDescent="0.25"/>
    <row r="2003" spans="1:25" x14ac:dyDescent="0.25">
      <c r="A2003" s="132" t="s">
        <v>2140</v>
      </c>
      <c r="B2003" s="132"/>
      <c r="C2003" s="132"/>
      <c r="D2003" s="132"/>
      <c r="G2003" s="133">
        <v>15.55</v>
      </c>
      <c r="H2003" s="133"/>
      <c r="I2003" s="71">
        <v>14.52</v>
      </c>
      <c r="K2003" s="71">
        <v>1.03</v>
      </c>
      <c r="M2003" s="133">
        <v>23.324999999999999</v>
      </c>
      <c r="N2003" s="133"/>
      <c r="P2003" s="71">
        <v>8.8049999999999997</v>
      </c>
      <c r="R2003" s="132" t="s">
        <v>2141</v>
      </c>
      <c r="S2003" s="132"/>
      <c r="T2003" s="132"/>
      <c r="U2003" s="132"/>
      <c r="V2003" s="132"/>
      <c r="W2003" s="132"/>
      <c r="X2003" s="132"/>
      <c r="Y2003" s="132"/>
    </row>
    <row r="2004" spans="1:25" ht="0.75" customHeight="1" x14ac:dyDescent="0.25"/>
    <row r="2005" spans="1:25" x14ac:dyDescent="0.25">
      <c r="A2005" s="132" t="s">
        <v>2142</v>
      </c>
      <c r="B2005" s="132"/>
      <c r="C2005" s="132"/>
      <c r="D2005" s="132"/>
      <c r="G2005" s="133">
        <v>5.49</v>
      </c>
      <c r="H2005" s="133"/>
      <c r="I2005" s="71">
        <v>0</v>
      </c>
      <c r="K2005" s="71">
        <v>5.49</v>
      </c>
      <c r="M2005" s="133">
        <v>8.2349999999999994</v>
      </c>
      <c r="N2005" s="133"/>
      <c r="P2005" s="71">
        <v>8.2349999999999994</v>
      </c>
      <c r="R2005" s="132" t="s">
        <v>2143</v>
      </c>
      <c r="S2005" s="132"/>
      <c r="T2005" s="132"/>
      <c r="U2005" s="132"/>
      <c r="V2005" s="132"/>
      <c r="W2005" s="132"/>
      <c r="X2005" s="132"/>
      <c r="Y2005" s="132"/>
    </row>
    <row r="2006" spans="1:25" ht="0.75" customHeight="1" x14ac:dyDescent="0.25"/>
    <row r="2007" spans="1:25" x14ac:dyDescent="0.25">
      <c r="A2007" s="132" t="s">
        <v>2144</v>
      </c>
      <c r="B2007" s="132"/>
      <c r="C2007" s="132"/>
      <c r="D2007" s="132"/>
      <c r="G2007" s="133">
        <v>7.94</v>
      </c>
      <c r="H2007" s="133"/>
      <c r="I2007" s="71">
        <v>0</v>
      </c>
      <c r="K2007" s="71">
        <v>7.94</v>
      </c>
      <c r="M2007" s="133">
        <v>11.91</v>
      </c>
      <c r="N2007" s="133"/>
      <c r="P2007" s="71">
        <v>11.91</v>
      </c>
      <c r="R2007" s="132" t="s">
        <v>2145</v>
      </c>
      <c r="S2007" s="132"/>
      <c r="T2007" s="132"/>
      <c r="U2007" s="132"/>
      <c r="V2007" s="132"/>
      <c r="W2007" s="132"/>
      <c r="X2007" s="132"/>
      <c r="Y2007" s="132"/>
    </row>
    <row r="2008" spans="1:25" ht="0.75" customHeight="1" x14ac:dyDescent="0.25"/>
    <row r="2009" spans="1:25" x14ac:dyDescent="0.25">
      <c r="A2009" s="132" t="s">
        <v>2146</v>
      </c>
      <c r="B2009" s="132"/>
      <c r="C2009" s="132"/>
      <c r="D2009" s="132"/>
      <c r="G2009" s="133">
        <v>10.119999999999999</v>
      </c>
      <c r="H2009" s="133"/>
      <c r="I2009" s="71">
        <v>0</v>
      </c>
      <c r="K2009" s="71">
        <v>10.119999999999999</v>
      </c>
      <c r="M2009" s="133">
        <v>15.18</v>
      </c>
      <c r="N2009" s="133"/>
      <c r="P2009" s="71">
        <v>15.18</v>
      </c>
      <c r="R2009" s="132" t="s">
        <v>2147</v>
      </c>
      <c r="S2009" s="132"/>
      <c r="T2009" s="132"/>
      <c r="U2009" s="132"/>
      <c r="V2009" s="132"/>
      <c r="W2009" s="132"/>
      <c r="X2009" s="132"/>
      <c r="Y2009" s="132"/>
    </row>
    <row r="2010" spans="1:25" ht="0.75" customHeight="1" x14ac:dyDescent="0.25"/>
    <row r="2011" spans="1:25" x14ac:dyDescent="0.25">
      <c r="A2011" s="132" t="s">
        <v>2148</v>
      </c>
      <c r="B2011" s="132"/>
      <c r="C2011" s="132"/>
      <c r="D2011" s="132"/>
      <c r="G2011" s="133">
        <v>0</v>
      </c>
      <c r="H2011" s="133"/>
      <c r="I2011" s="71">
        <v>3.33</v>
      </c>
      <c r="K2011" s="71">
        <v>-3.33</v>
      </c>
      <c r="M2011" s="133">
        <v>0</v>
      </c>
      <c r="N2011" s="133"/>
      <c r="P2011" s="71">
        <v>-3.33</v>
      </c>
      <c r="R2011" s="132" t="s">
        <v>2149</v>
      </c>
      <c r="S2011" s="132"/>
      <c r="T2011" s="132"/>
      <c r="U2011" s="132"/>
      <c r="V2011" s="132"/>
      <c r="W2011" s="132"/>
      <c r="X2011" s="132"/>
      <c r="Y2011" s="132"/>
    </row>
    <row r="2012" spans="1:25" ht="0.75" customHeight="1" x14ac:dyDescent="0.25"/>
    <row r="2013" spans="1:25" x14ac:dyDescent="0.25">
      <c r="A2013" s="132" t="s">
        <v>2150</v>
      </c>
      <c r="B2013" s="132"/>
      <c r="C2013" s="132"/>
      <c r="D2013" s="132"/>
      <c r="G2013" s="133">
        <v>0</v>
      </c>
      <c r="H2013" s="133"/>
      <c r="I2013" s="71">
        <v>3.33</v>
      </c>
      <c r="K2013" s="71">
        <v>-3.33</v>
      </c>
      <c r="M2013" s="133">
        <v>0</v>
      </c>
      <c r="N2013" s="133"/>
      <c r="P2013" s="71">
        <v>-3.33</v>
      </c>
      <c r="R2013" s="132" t="s">
        <v>2151</v>
      </c>
      <c r="S2013" s="132"/>
      <c r="T2013" s="132"/>
      <c r="U2013" s="132"/>
      <c r="V2013" s="132"/>
      <c r="W2013" s="132"/>
      <c r="X2013" s="132"/>
      <c r="Y2013" s="132"/>
    </row>
    <row r="2014" spans="1:25" ht="0.75" customHeight="1" x14ac:dyDescent="0.25"/>
    <row r="2015" spans="1:25" x14ac:dyDescent="0.25">
      <c r="A2015" s="132" t="s">
        <v>2152</v>
      </c>
      <c r="B2015" s="132"/>
      <c r="C2015" s="132"/>
      <c r="D2015" s="132"/>
      <c r="G2015" s="133">
        <v>0</v>
      </c>
      <c r="H2015" s="133"/>
      <c r="I2015" s="71">
        <v>3.33</v>
      </c>
      <c r="K2015" s="71">
        <v>-3.33</v>
      </c>
      <c r="M2015" s="133">
        <v>0</v>
      </c>
      <c r="N2015" s="133"/>
      <c r="P2015" s="71">
        <v>-3.33</v>
      </c>
      <c r="R2015" s="132" t="s">
        <v>2153</v>
      </c>
      <c r="S2015" s="132"/>
      <c r="T2015" s="132"/>
      <c r="U2015" s="132"/>
      <c r="V2015" s="132"/>
      <c r="W2015" s="132"/>
      <c r="X2015" s="132"/>
      <c r="Y2015" s="132"/>
    </row>
    <row r="2016" spans="1:25" x14ac:dyDescent="0.25">
      <c r="A2016" s="132" t="s">
        <v>2154</v>
      </c>
      <c r="B2016" s="132"/>
      <c r="C2016" s="132"/>
      <c r="D2016" s="132"/>
      <c r="G2016" s="133">
        <v>40.479999999999997</v>
      </c>
      <c r="H2016" s="133"/>
      <c r="I2016" s="71">
        <v>0</v>
      </c>
      <c r="K2016" s="71">
        <v>40.479999999999997</v>
      </c>
      <c r="M2016" s="133">
        <v>60.72</v>
      </c>
      <c r="N2016" s="133"/>
      <c r="P2016" s="71">
        <v>60.72</v>
      </c>
      <c r="R2016" s="132" t="s">
        <v>2155</v>
      </c>
      <c r="S2016" s="132"/>
      <c r="T2016" s="132"/>
      <c r="U2016" s="132"/>
      <c r="V2016" s="132"/>
      <c r="W2016" s="132"/>
      <c r="X2016" s="132"/>
      <c r="Y2016" s="132"/>
    </row>
    <row r="2017" spans="1:25" ht="0.75" customHeight="1" x14ac:dyDescent="0.25"/>
    <row r="2018" spans="1:25" x14ac:dyDescent="0.25">
      <c r="A2018" s="132" t="s">
        <v>2156</v>
      </c>
      <c r="B2018" s="132"/>
      <c r="C2018" s="132"/>
      <c r="D2018" s="132"/>
      <c r="G2018" s="133">
        <v>10.119999999999999</v>
      </c>
      <c r="H2018" s="133"/>
      <c r="I2018" s="71">
        <v>0</v>
      </c>
      <c r="K2018" s="71">
        <v>10.119999999999999</v>
      </c>
      <c r="M2018" s="133">
        <v>15.18</v>
      </c>
      <c r="N2018" s="133"/>
      <c r="P2018" s="71">
        <v>15.18</v>
      </c>
      <c r="R2018" s="132" t="s">
        <v>2157</v>
      </c>
      <c r="S2018" s="132"/>
      <c r="T2018" s="132"/>
      <c r="U2018" s="132"/>
      <c r="V2018" s="132"/>
      <c r="W2018" s="132"/>
      <c r="X2018" s="132"/>
      <c r="Y2018" s="132"/>
    </row>
    <row r="2019" spans="1:25" ht="0.75" customHeight="1" x14ac:dyDescent="0.25"/>
    <row r="2020" spans="1:25" x14ac:dyDescent="0.25">
      <c r="A2020" s="132" t="s">
        <v>2158</v>
      </c>
      <c r="B2020" s="132"/>
      <c r="C2020" s="132"/>
      <c r="D2020" s="132"/>
      <c r="G2020" s="133">
        <v>8.09</v>
      </c>
      <c r="H2020" s="133"/>
      <c r="I2020" s="71">
        <v>0</v>
      </c>
      <c r="K2020" s="71">
        <v>8.09</v>
      </c>
      <c r="M2020" s="133">
        <v>12.135</v>
      </c>
      <c r="N2020" s="133"/>
      <c r="P2020" s="71">
        <v>12.135</v>
      </c>
      <c r="R2020" s="132" t="s">
        <v>2159</v>
      </c>
      <c r="S2020" s="132"/>
      <c r="T2020" s="132"/>
      <c r="U2020" s="132"/>
      <c r="V2020" s="132"/>
      <c r="W2020" s="132"/>
      <c r="X2020" s="132"/>
      <c r="Y2020" s="132"/>
    </row>
    <row r="2021" spans="1:25" ht="0.75" customHeight="1" x14ac:dyDescent="0.25"/>
    <row r="2022" spans="1:25" x14ac:dyDescent="0.25">
      <c r="A2022" s="132" t="s">
        <v>2160</v>
      </c>
      <c r="B2022" s="132"/>
      <c r="C2022" s="132"/>
      <c r="D2022" s="132"/>
      <c r="G2022" s="133">
        <v>8.09</v>
      </c>
      <c r="H2022" s="133"/>
      <c r="I2022" s="71">
        <v>0</v>
      </c>
      <c r="K2022" s="71">
        <v>8.09</v>
      </c>
      <c r="M2022" s="133">
        <v>12.135</v>
      </c>
      <c r="N2022" s="133"/>
      <c r="P2022" s="71">
        <v>12.135</v>
      </c>
      <c r="R2022" s="132" t="s">
        <v>2161</v>
      </c>
      <c r="S2022" s="132"/>
      <c r="T2022" s="132"/>
      <c r="U2022" s="132"/>
      <c r="V2022" s="132"/>
      <c r="W2022" s="132"/>
      <c r="X2022" s="132"/>
      <c r="Y2022" s="132"/>
    </row>
    <row r="2023" spans="1:25" ht="0.75" customHeight="1" x14ac:dyDescent="0.25"/>
    <row r="2024" spans="1:25" x14ac:dyDescent="0.25">
      <c r="A2024" s="132" t="s">
        <v>2162</v>
      </c>
      <c r="B2024" s="132"/>
      <c r="C2024" s="132"/>
      <c r="D2024" s="132"/>
      <c r="G2024" s="133">
        <v>0</v>
      </c>
      <c r="H2024" s="133"/>
      <c r="I2024" s="71">
        <v>86.26</v>
      </c>
      <c r="K2024" s="71">
        <v>-86.26</v>
      </c>
      <c r="M2024" s="133">
        <v>0</v>
      </c>
      <c r="N2024" s="133"/>
      <c r="P2024" s="71">
        <v>-86.26</v>
      </c>
      <c r="R2024" s="132" t="s">
        <v>2163</v>
      </c>
      <c r="S2024" s="132"/>
      <c r="T2024" s="132"/>
      <c r="U2024" s="132"/>
      <c r="V2024" s="132"/>
      <c r="W2024" s="132"/>
      <c r="X2024" s="132"/>
      <c r="Y2024" s="132"/>
    </row>
    <row r="2025" spans="1:25" ht="0.75" customHeight="1" x14ac:dyDescent="0.25"/>
    <row r="2026" spans="1:25" x14ac:dyDescent="0.25">
      <c r="A2026" s="132" t="s">
        <v>2164</v>
      </c>
      <c r="B2026" s="132"/>
      <c r="C2026" s="132"/>
      <c r="D2026" s="132"/>
      <c r="G2026" s="133">
        <v>2548.29</v>
      </c>
      <c r="H2026" s="133"/>
      <c r="I2026" s="71">
        <v>2322.7600000000002</v>
      </c>
      <c r="K2026" s="71">
        <v>225.53</v>
      </c>
      <c r="M2026" s="133">
        <v>3822.4349999999999</v>
      </c>
      <c r="N2026" s="133"/>
      <c r="P2026" s="71">
        <v>1499.675</v>
      </c>
      <c r="R2026" s="132" t="s">
        <v>2165</v>
      </c>
      <c r="S2026" s="132"/>
      <c r="T2026" s="132"/>
      <c r="U2026" s="132"/>
      <c r="V2026" s="132"/>
      <c r="W2026" s="132"/>
      <c r="X2026" s="132"/>
      <c r="Y2026" s="132"/>
    </row>
    <row r="2027" spans="1:25" ht="0.75" customHeight="1" x14ac:dyDescent="0.25"/>
    <row r="2028" spans="1:25" x14ac:dyDescent="0.25">
      <c r="A2028" s="132" t="s">
        <v>2166</v>
      </c>
      <c r="B2028" s="132"/>
      <c r="C2028" s="132"/>
      <c r="D2028" s="132"/>
      <c r="G2028" s="133">
        <v>15.95</v>
      </c>
      <c r="H2028" s="133"/>
      <c r="I2028" s="71">
        <v>0</v>
      </c>
      <c r="K2028" s="71">
        <v>15.95</v>
      </c>
      <c r="M2028" s="133">
        <v>23.925000000000001</v>
      </c>
      <c r="N2028" s="133"/>
      <c r="P2028" s="71">
        <v>23.925000000000001</v>
      </c>
      <c r="R2028" s="132" t="s">
        <v>2167</v>
      </c>
      <c r="S2028" s="132"/>
      <c r="T2028" s="132"/>
      <c r="U2028" s="132"/>
      <c r="V2028" s="132"/>
      <c r="W2028" s="132"/>
      <c r="X2028" s="132"/>
      <c r="Y2028" s="132"/>
    </row>
    <row r="2029" spans="1:25" ht="0.75" customHeight="1" x14ac:dyDescent="0.25"/>
    <row r="2030" spans="1:25" x14ac:dyDescent="0.25">
      <c r="A2030" s="132" t="s">
        <v>2168</v>
      </c>
      <c r="B2030" s="132"/>
      <c r="C2030" s="132"/>
      <c r="D2030" s="132"/>
      <c r="G2030" s="133">
        <v>16.670000000000002</v>
      </c>
      <c r="H2030" s="133"/>
      <c r="I2030" s="71">
        <v>0</v>
      </c>
      <c r="K2030" s="71">
        <v>16.670000000000002</v>
      </c>
      <c r="M2030" s="133">
        <v>25.004999999999999</v>
      </c>
      <c r="N2030" s="133"/>
      <c r="P2030" s="71">
        <v>25.004999999999999</v>
      </c>
      <c r="R2030" s="132" t="s">
        <v>2169</v>
      </c>
      <c r="S2030" s="132"/>
      <c r="T2030" s="132"/>
      <c r="U2030" s="132"/>
      <c r="V2030" s="132"/>
      <c r="W2030" s="132"/>
      <c r="X2030" s="132"/>
      <c r="Y2030" s="132"/>
    </row>
    <row r="2031" spans="1:25" ht="0.75" customHeight="1" x14ac:dyDescent="0.25"/>
    <row r="2032" spans="1:25" x14ac:dyDescent="0.25">
      <c r="A2032" s="132" t="s">
        <v>2170</v>
      </c>
      <c r="B2032" s="132"/>
      <c r="C2032" s="132"/>
      <c r="D2032" s="132"/>
      <c r="G2032" s="133">
        <v>20.329999999999998</v>
      </c>
      <c r="H2032" s="133"/>
      <c r="I2032" s="71">
        <v>0</v>
      </c>
      <c r="K2032" s="71">
        <v>20.329999999999998</v>
      </c>
      <c r="M2032" s="133">
        <v>30.495000000000001</v>
      </c>
      <c r="N2032" s="133"/>
      <c r="P2032" s="71">
        <v>30.495000000000001</v>
      </c>
      <c r="R2032" s="132" t="s">
        <v>2171</v>
      </c>
      <c r="S2032" s="132"/>
      <c r="T2032" s="132"/>
      <c r="U2032" s="132"/>
      <c r="V2032" s="132"/>
      <c r="W2032" s="132"/>
      <c r="X2032" s="132"/>
      <c r="Y2032" s="132"/>
    </row>
    <row r="2033" spans="1:25" ht="0.75" customHeight="1" x14ac:dyDescent="0.25"/>
    <row r="2034" spans="1:25" x14ac:dyDescent="0.25">
      <c r="A2034" s="132" t="s">
        <v>2172</v>
      </c>
      <c r="B2034" s="132"/>
      <c r="C2034" s="132"/>
      <c r="D2034" s="132"/>
      <c r="G2034" s="133">
        <v>0.97</v>
      </c>
      <c r="H2034" s="133"/>
      <c r="I2034" s="71">
        <v>0</v>
      </c>
      <c r="K2034" s="71">
        <v>0.97</v>
      </c>
      <c r="M2034" s="133">
        <v>1.4550000000000001</v>
      </c>
      <c r="N2034" s="133"/>
      <c r="P2034" s="71">
        <v>1.4550000000000001</v>
      </c>
      <c r="R2034" s="132" t="s">
        <v>2173</v>
      </c>
      <c r="S2034" s="132"/>
      <c r="T2034" s="132"/>
      <c r="U2034" s="132"/>
      <c r="V2034" s="132"/>
      <c r="W2034" s="132"/>
      <c r="X2034" s="132"/>
      <c r="Y2034" s="132"/>
    </row>
    <row r="2035" spans="1:25" ht="0.75" customHeight="1" x14ac:dyDescent="0.25"/>
    <row r="2036" spans="1:25" x14ac:dyDescent="0.25">
      <c r="A2036" s="132" t="s">
        <v>2174</v>
      </c>
      <c r="B2036" s="132"/>
      <c r="C2036" s="132"/>
      <c r="D2036" s="132"/>
      <c r="G2036" s="133">
        <v>11.6</v>
      </c>
      <c r="H2036" s="133"/>
      <c r="I2036" s="71">
        <v>0</v>
      </c>
      <c r="K2036" s="71">
        <v>11.6</v>
      </c>
      <c r="M2036" s="133">
        <v>17.399999999999999</v>
      </c>
      <c r="N2036" s="133"/>
      <c r="P2036" s="71">
        <v>17.399999999999999</v>
      </c>
      <c r="R2036" s="132" t="s">
        <v>2175</v>
      </c>
      <c r="S2036" s="132"/>
      <c r="T2036" s="132"/>
      <c r="U2036" s="132"/>
      <c r="V2036" s="132"/>
      <c r="W2036" s="132"/>
      <c r="X2036" s="132"/>
      <c r="Y2036" s="132"/>
    </row>
    <row r="2037" spans="1:25" ht="0.75" customHeight="1" x14ac:dyDescent="0.25"/>
    <row r="2038" spans="1:25" x14ac:dyDescent="0.25">
      <c r="A2038" s="132" t="s">
        <v>2176</v>
      </c>
      <c r="B2038" s="132"/>
      <c r="C2038" s="132"/>
      <c r="D2038" s="132"/>
      <c r="G2038" s="133">
        <v>2357.69</v>
      </c>
      <c r="H2038" s="133"/>
      <c r="I2038" s="71">
        <v>3252.45</v>
      </c>
      <c r="K2038" s="71">
        <v>-894.76</v>
      </c>
      <c r="M2038" s="133">
        <v>3536.5349999999999</v>
      </c>
      <c r="N2038" s="133"/>
      <c r="P2038" s="71">
        <v>284.08499999999998</v>
      </c>
      <c r="R2038" s="132" t="s">
        <v>2177</v>
      </c>
      <c r="S2038" s="132"/>
      <c r="T2038" s="132"/>
      <c r="U2038" s="132"/>
      <c r="V2038" s="132"/>
      <c r="W2038" s="132"/>
      <c r="X2038" s="132"/>
      <c r="Y2038" s="132"/>
    </row>
    <row r="2039" spans="1:25" ht="0.75" customHeight="1" x14ac:dyDescent="0.25"/>
    <row r="2040" spans="1:25" x14ac:dyDescent="0.25">
      <c r="A2040" s="132" t="s">
        <v>2178</v>
      </c>
      <c r="B2040" s="132"/>
      <c r="C2040" s="132"/>
      <c r="D2040" s="132"/>
      <c r="G2040" s="133">
        <v>22.66</v>
      </c>
      <c r="H2040" s="133"/>
      <c r="I2040" s="71">
        <v>0</v>
      </c>
      <c r="K2040" s="71">
        <v>22.66</v>
      </c>
      <c r="M2040" s="133">
        <v>33.99</v>
      </c>
      <c r="N2040" s="133"/>
      <c r="P2040" s="71">
        <v>33.99</v>
      </c>
      <c r="R2040" s="132" t="s">
        <v>2179</v>
      </c>
      <c r="S2040" s="132"/>
      <c r="T2040" s="132"/>
      <c r="U2040" s="132"/>
      <c r="V2040" s="132"/>
      <c r="W2040" s="132"/>
      <c r="X2040" s="132"/>
      <c r="Y2040" s="132"/>
    </row>
    <row r="2041" spans="1:25" ht="0.75" customHeight="1" x14ac:dyDescent="0.25"/>
    <row r="2042" spans="1:25" x14ac:dyDescent="0.25">
      <c r="A2042" s="132" t="s">
        <v>2180</v>
      </c>
      <c r="B2042" s="132"/>
      <c r="C2042" s="132"/>
      <c r="D2042" s="132"/>
      <c r="G2042" s="133">
        <v>4165.6400000000003</v>
      </c>
      <c r="H2042" s="133"/>
      <c r="I2042" s="71">
        <v>6288.08</v>
      </c>
      <c r="K2042" s="71">
        <v>-2122.44</v>
      </c>
      <c r="M2042" s="133">
        <v>6248.46</v>
      </c>
      <c r="N2042" s="133"/>
      <c r="P2042" s="71">
        <v>-39.619999999999997</v>
      </c>
      <c r="R2042" s="132" t="s">
        <v>2181</v>
      </c>
      <c r="S2042" s="132"/>
      <c r="T2042" s="132"/>
      <c r="U2042" s="132"/>
      <c r="V2042" s="132"/>
      <c r="W2042" s="132"/>
      <c r="X2042" s="132"/>
      <c r="Y2042" s="132"/>
    </row>
    <row r="2043" spans="1:25" ht="0.75" customHeight="1" x14ac:dyDescent="0.25"/>
    <row r="2044" spans="1:25" x14ac:dyDescent="0.25">
      <c r="A2044" s="132" t="s">
        <v>2182</v>
      </c>
      <c r="B2044" s="132"/>
      <c r="C2044" s="132"/>
      <c r="D2044" s="132"/>
      <c r="G2044" s="133">
        <v>3.76</v>
      </c>
      <c r="H2044" s="133"/>
      <c r="I2044" s="71">
        <v>0</v>
      </c>
      <c r="K2044" s="71">
        <v>3.76</v>
      </c>
      <c r="M2044" s="133">
        <v>5.64</v>
      </c>
      <c r="N2044" s="133"/>
      <c r="P2044" s="71">
        <v>5.64</v>
      </c>
      <c r="R2044" s="132" t="s">
        <v>2183</v>
      </c>
      <c r="S2044" s="132"/>
      <c r="T2044" s="132"/>
      <c r="U2044" s="132"/>
      <c r="V2044" s="132"/>
      <c r="W2044" s="132"/>
      <c r="X2044" s="132"/>
      <c r="Y2044" s="132"/>
    </row>
    <row r="2045" spans="1:25" ht="0.75" customHeight="1" x14ac:dyDescent="0.25"/>
    <row r="2046" spans="1:25" x14ac:dyDescent="0.25">
      <c r="A2046" s="132" t="s">
        <v>2184</v>
      </c>
      <c r="B2046" s="132"/>
      <c r="C2046" s="132"/>
      <c r="D2046" s="132"/>
      <c r="G2046" s="133">
        <v>211.69</v>
      </c>
      <c r="H2046" s="133"/>
      <c r="I2046" s="71">
        <v>638.02</v>
      </c>
      <c r="K2046" s="71">
        <v>-426.33</v>
      </c>
      <c r="M2046" s="133">
        <v>317.53500000000003</v>
      </c>
      <c r="N2046" s="133"/>
      <c r="P2046" s="71">
        <v>-320.48500000000001</v>
      </c>
      <c r="R2046" s="132" t="s">
        <v>2185</v>
      </c>
      <c r="S2046" s="132"/>
      <c r="T2046" s="132"/>
      <c r="U2046" s="132"/>
      <c r="V2046" s="132"/>
      <c r="W2046" s="132"/>
      <c r="X2046" s="132"/>
      <c r="Y2046" s="132"/>
    </row>
    <row r="2047" spans="1:25" ht="0.75" customHeight="1" x14ac:dyDescent="0.25"/>
    <row r="2048" spans="1:25" x14ac:dyDescent="0.25">
      <c r="A2048" s="132" t="s">
        <v>2186</v>
      </c>
      <c r="B2048" s="132"/>
      <c r="C2048" s="132"/>
      <c r="D2048" s="132"/>
      <c r="G2048" s="133">
        <v>2668.81</v>
      </c>
      <c r="H2048" s="133"/>
      <c r="I2048" s="71">
        <v>10160.65</v>
      </c>
      <c r="K2048" s="71">
        <v>-7491.84</v>
      </c>
      <c r="M2048" s="133">
        <v>4003.2150000000001</v>
      </c>
      <c r="N2048" s="133"/>
      <c r="P2048" s="71">
        <v>-6157.4350000000004</v>
      </c>
      <c r="R2048" s="132" t="s">
        <v>2187</v>
      </c>
      <c r="S2048" s="132"/>
      <c r="T2048" s="132"/>
      <c r="U2048" s="132"/>
      <c r="V2048" s="132"/>
      <c r="W2048" s="132"/>
      <c r="X2048" s="132"/>
      <c r="Y2048" s="132"/>
    </row>
    <row r="2049" spans="1:25" ht="0.75" customHeight="1" x14ac:dyDescent="0.25"/>
    <row r="2050" spans="1:25" x14ac:dyDescent="0.25">
      <c r="A2050" s="132" t="s">
        <v>2188</v>
      </c>
      <c r="B2050" s="132"/>
      <c r="C2050" s="132"/>
      <c r="D2050" s="132"/>
      <c r="G2050" s="133">
        <v>2935.27</v>
      </c>
      <c r="H2050" s="133"/>
      <c r="I2050" s="71">
        <v>231.47</v>
      </c>
      <c r="K2050" s="71">
        <v>2703.8</v>
      </c>
      <c r="M2050" s="133">
        <v>4402.9049999999997</v>
      </c>
      <c r="N2050" s="133"/>
      <c r="P2050" s="71">
        <v>4171.4350000000004</v>
      </c>
      <c r="R2050" s="132" t="s">
        <v>2189</v>
      </c>
      <c r="S2050" s="132"/>
      <c r="T2050" s="132"/>
      <c r="U2050" s="132"/>
      <c r="V2050" s="132"/>
      <c r="W2050" s="132"/>
      <c r="X2050" s="132"/>
      <c r="Y2050" s="132"/>
    </row>
    <row r="2051" spans="1:25" ht="0.75" customHeight="1" x14ac:dyDescent="0.25"/>
    <row r="2052" spans="1:25" x14ac:dyDescent="0.25">
      <c r="A2052" s="132" t="s">
        <v>2190</v>
      </c>
      <c r="B2052" s="132"/>
      <c r="C2052" s="132"/>
      <c r="D2052" s="132"/>
      <c r="G2052" s="133">
        <v>13.18</v>
      </c>
      <c r="H2052" s="133"/>
      <c r="I2052" s="71">
        <v>0</v>
      </c>
      <c r="K2052" s="71">
        <v>13.18</v>
      </c>
      <c r="M2052" s="133">
        <v>19.77</v>
      </c>
      <c r="N2052" s="133"/>
      <c r="P2052" s="71">
        <v>19.77</v>
      </c>
      <c r="R2052" s="132" t="s">
        <v>2191</v>
      </c>
      <c r="S2052" s="132"/>
      <c r="T2052" s="132"/>
      <c r="U2052" s="132"/>
      <c r="V2052" s="132"/>
      <c r="W2052" s="132"/>
      <c r="X2052" s="132"/>
      <c r="Y2052" s="132"/>
    </row>
    <row r="2053" spans="1:25" ht="0.75" customHeight="1" x14ac:dyDescent="0.25"/>
    <row r="2054" spans="1:25" x14ac:dyDescent="0.25">
      <c r="A2054" s="132" t="s">
        <v>2192</v>
      </c>
      <c r="B2054" s="132"/>
      <c r="C2054" s="132"/>
      <c r="D2054" s="132"/>
      <c r="G2054" s="133">
        <v>274.64999999999998</v>
      </c>
      <c r="H2054" s="133"/>
      <c r="I2054" s="71">
        <v>140.66999999999999</v>
      </c>
      <c r="K2054" s="71">
        <v>133.97999999999999</v>
      </c>
      <c r="M2054" s="133">
        <v>411.97500000000002</v>
      </c>
      <c r="N2054" s="133"/>
      <c r="P2054" s="71">
        <v>271.30500000000001</v>
      </c>
      <c r="R2054" s="132" t="s">
        <v>2193</v>
      </c>
      <c r="S2054" s="132"/>
      <c r="T2054" s="132"/>
      <c r="U2054" s="132"/>
      <c r="V2054" s="132"/>
      <c r="W2054" s="132"/>
      <c r="X2054" s="132"/>
      <c r="Y2054" s="132"/>
    </row>
    <row r="2055" spans="1:25" ht="0.75" customHeight="1" x14ac:dyDescent="0.25"/>
    <row r="2056" spans="1:25" x14ac:dyDescent="0.25">
      <c r="A2056" s="132" t="s">
        <v>2194</v>
      </c>
      <c r="B2056" s="132"/>
      <c r="C2056" s="132"/>
      <c r="D2056" s="132"/>
      <c r="G2056" s="133">
        <v>104.03</v>
      </c>
      <c r="H2056" s="133"/>
      <c r="I2056" s="71">
        <v>0</v>
      </c>
      <c r="K2056" s="71">
        <v>104.03</v>
      </c>
      <c r="M2056" s="133">
        <v>156.04499999999999</v>
      </c>
      <c r="N2056" s="133"/>
      <c r="P2056" s="71">
        <v>156.04499999999999</v>
      </c>
      <c r="R2056" s="132" t="s">
        <v>2195</v>
      </c>
      <c r="S2056" s="132"/>
      <c r="T2056" s="132"/>
      <c r="U2056" s="132"/>
      <c r="V2056" s="132"/>
      <c r="W2056" s="132"/>
      <c r="X2056" s="132"/>
      <c r="Y2056" s="132"/>
    </row>
    <row r="2057" spans="1:25" ht="0.75" customHeight="1" x14ac:dyDescent="0.25"/>
    <row r="2058" spans="1:25" x14ac:dyDescent="0.25">
      <c r="A2058" s="132" t="s">
        <v>2196</v>
      </c>
      <c r="B2058" s="132"/>
      <c r="C2058" s="132"/>
      <c r="D2058" s="132"/>
      <c r="G2058" s="133">
        <v>19.16</v>
      </c>
      <c r="H2058" s="133"/>
      <c r="I2058" s="71">
        <v>0</v>
      </c>
      <c r="K2058" s="71">
        <v>19.16</v>
      </c>
      <c r="M2058" s="133">
        <v>28.74</v>
      </c>
      <c r="N2058" s="133"/>
      <c r="P2058" s="71">
        <v>28.74</v>
      </c>
      <c r="R2058" s="132" t="s">
        <v>2197</v>
      </c>
      <c r="S2058" s="132"/>
      <c r="T2058" s="132"/>
      <c r="U2058" s="132"/>
      <c r="V2058" s="132"/>
      <c r="W2058" s="132"/>
      <c r="X2058" s="132"/>
      <c r="Y2058" s="132"/>
    </row>
    <row r="2059" spans="1:25" ht="0.75" customHeight="1" x14ac:dyDescent="0.25"/>
    <row r="2060" spans="1:25" x14ac:dyDescent="0.25">
      <c r="A2060" s="132" t="s">
        <v>2198</v>
      </c>
      <c r="B2060" s="132"/>
      <c r="C2060" s="132"/>
      <c r="D2060" s="132"/>
      <c r="G2060" s="133">
        <v>0</v>
      </c>
      <c r="H2060" s="133"/>
      <c r="I2060" s="71">
        <v>35.31</v>
      </c>
      <c r="K2060" s="71">
        <v>-35.31</v>
      </c>
      <c r="M2060" s="133">
        <v>0</v>
      </c>
      <c r="N2060" s="133"/>
      <c r="P2060" s="71">
        <v>-35.31</v>
      </c>
      <c r="R2060" s="132" t="s">
        <v>2199</v>
      </c>
      <c r="S2060" s="132"/>
      <c r="T2060" s="132"/>
      <c r="U2060" s="132"/>
      <c r="V2060" s="132"/>
      <c r="W2060" s="132"/>
      <c r="X2060" s="132"/>
      <c r="Y2060" s="132"/>
    </row>
    <row r="2061" spans="1:25" ht="0.75" customHeight="1" x14ac:dyDescent="0.25"/>
    <row r="2062" spans="1:25" x14ac:dyDescent="0.25">
      <c r="A2062" s="132" t="s">
        <v>2200</v>
      </c>
      <c r="B2062" s="132"/>
      <c r="C2062" s="132"/>
      <c r="D2062" s="132"/>
      <c r="G2062" s="133">
        <v>406.47</v>
      </c>
      <c r="H2062" s="133"/>
      <c r="I2062" s="71">
        <v>410.78</v>
      </c>
      <c r="K2062" s="71">
        <v>-4.3099999999999996</v>
      </c>
      <c r="M2062" s="133">
        <v>609.70500000000004</v>
      </c>
      <c r="N2062" s="133"/>
      <c r="P2062" s="71">
        <v>198.92500000000001</v>
      </c>
      <c r="R2062" s="132" t="s">
        <v>2201</v>
      </c>
      <c r="S2062" s="132"/>
      <c r="T2062" s="132"/>
      <c r="U2062" s="132"/>
      <c r="V2062" s="132"/>
      <c r="W2062" s="132"/>
      <c r="X2062" s="132"/>
      <c r="Y2062" s="132"/>
    </row>
    <row r="2063" spans="1:25" ht="0.75" customHeight="1" x14ac:dyDescent="0.25"/>
    <row r="2064" spans="1:25" x14ac:dyDescent="0.25">
      <c r="A2064" s="132" t="s">
        <v>2202</v>
      </c>
      <c r="B2064" s="132"/>
      <c r="C2064" s="132"/>
      <c r="D2064" s="132"/>
      <c r="G2064" s="133">
        <v>11.14</v>
      </c>
      <c r="H2064" s="133"/>
      <c r="I2064" s="71">
        <v>35.31</v>
      </c>
      <c r="K2064" s="71">
        <v>-24.17</v>
      </c>
      <c r="M2064" s="133">
        <v>16.71</v>
      </c>
      <c r="N2064" s="133"/>
      <c r="P2064" s="71">
        <v>-18.600000000000001</v>
      </c>
      <c r="R2064" s="132" t="s">
        <v>2203</v>
      </c>
      <c r="S2064" s="132"/>
      <c r="T2064" s="132"/>
      <c r="U2064" s="132"/>
      <c r="V2064" s="132"/>
      <c r="W2064" s="132"/>
      <c r="X2064" s="132"/>
      <c r="Y2064" s="132"/>
    </row>
    <row r="2065" spans="1:25" ht="0.75" customHeight="1" x14ac:dyDescent="0.25"/>
    <row r="2066" spans="1:25" x14ac:dyDescent="0.25">
      <c r="A2066" s="132" t="s">
        <v>2204</v>
      </c>
      <c r="B2066" s="132"/>
      <c r="C2066" s="132"/>
      <c r="D2066" s="132"/>
      <c r="G2066" s="133">
        <v>125.86</v>
      </c>
      <c r="H2066" s="133"/>
      <c r="I2066" s="71">
        <v>554.97</v>
      </c>
      <c r="K2066" s="71">
        <v>-429.11</v>
      </c>
      <c r="M2066" s="133">
        <v>188.79</v>
      </c>
      <c r="N2066" s="133"/>
      <c r="P2066" s="71">
        <v>-366.18</v>
      </c>
      <c r="R2066" s="132" t="s">
        <v>2205</v>
      </c>
      <c r="S2066" s="132"/>
      <c r="T2066" s="132"/>
      <c r="U2066" s="132"/>
      <c r="V2066" s="132"/>
      <c r="W2066" s="132"/>
      <c r="X2066" s="132"/>
      <c r="Y2066" s="132"/>
    </row>
    <row r="2067" spans="1:25" ht="0.75" customHeight="1" x14ac:dyDescent="0.25"/>
    <row r="2068" spans="1:25" x14ac:dyDescent="0.25">
      <c r="A2068" s="132" t="s">
        <v>2206</v>
      </c>
      <c r="B2068" s="132"/>
      <c r="C2068" s="132"/>
      <c r="D2068" s="132"/>
      <c r="G2068" s="133">
        <v>1.76</v>
      </c>
      <c r="H2068" s="133"/>
      <c r="I2068" s="71">
        <v>0</v>
      </c>
      <c r="K2068" s="71">
        <v>1.76</v>
      </c>
      <c r="M2068" s="133">
        <v>2.64</v>
      </c>
      <c r="N2068" s="133"/>
      <c r="P2068" s="71">
        <v>2.64</v>
      </c>
      <c r="R2068" s="132" t="s">
        <v>2207</v>
      </c>
      <c r="S2068" s="132"/>
      <c r="T2068" s="132"/>
      <c r="U2068" s="132"/>
      <c r="V2068" s="132"/>
      <c r="W2068" s="132"/>
      <c r="X2068" s="132"/>
      <c r="Y2068" s="132"/>
    </row>
    <row r="2069" spans="1:25" ht="0.75" customHeight="1" x14ac:dyDescent="0.25"/>
    <row r="2070" spans="1:25" x14ac:dyDescent="0.25">
      <c r="A2070" s="132" t="s">
        <v>2208</v>
      </c>
      <c r="B2070" s="132"/>
      <c r="C2070" s="132"/>
      <c r="D2070" s="132"/>
      <c r="G2070" s="133">
        <v>134.97999999999999</v>
      </c>
      <c r="H2070" s="133"/>
      <c r="I2070" s="71">
        <v>0</v>
      </c>
      <c r="K2070" s="71">
        <v>134.97999999999999</v>
      </c>
      <c r="M2070" s="133">
        <v>202.47</v>
      </c>
      <c r="N2070" s="133"/>
      <c r="P2070" s="71">
        <v>202.47</v>
      </c>
      <c r="R2070" s="132" t="s">
        <v>2209</v>
      </c>
      <c r="S2070" s="132"/>
      <c r="T2070" s="132"/>
      <c r="U2070" s="132"/>
      <c r="V2070" s="132"/>
      <c r="W2070" s="132"/>
      <c r="X2070" s="132"/>
      <c r="Y2070" s="132"/>
    </row>
    <row r="2071" spans="1:25" ht="0.75" customHeight="1" x14ac:dyDescent="0.25"/>
    <row r="2072" spans="1:25" x14ac:dyDescent="0.25">
      <c r="A2072" s="132" t="s">
        <v>2210</v>
      </c>
      <c r="B2072" s="132"/>
      <c r="C2072" s="132"/>
      <c r="D2072" s="132"/>
      <c r="G2072" s="133">
        <v>47.65</v>
      </c>
      <c r="H2072" s="133"/>
      <c r="I2072" s="71">
        <v>70.62</v>
      </c>
      <c r="K2072" s="71">
        <v>-22.97</v>
      </c>
      <c r="M2072" s="133">
        <v>71.474999999999994</v>
      </c>
      <c r="N2072" s="133"/>
      <c r="P2072" s="71">
        <v>0.85499999999999998</v>
      </c>
      <c r="R2072" s="132" t="s">
        <v>2211</v>
      </c>
      <c r="S2072" s="132"/>
      <c r="T2072" s="132"/>
      <c r="U2072" s="132"/>
      <c r="V2072" s="132"/>
      <c r="W2072" s="132"/>
      <c r="X2072" s="132"/>
      <c r="Y2072" s="132"/>
    </row>
    <row r="2073" spans="1:25" ht="0.75" customHeight="1" x14ac:dyDescent="0.25"/>
    <row r="2074" spans="1:25" x14ac:dyDescent="0.25">
      <c r="A2074" s="132" t="s">
        <v>2212</v>
      </c>
      <c r="B2074" s="132"/>
      <c r="C2074" s="132"/>
      <c r="D2074" s="132"/>
      <c r="G2074" s="133">
        <v>52.08</v>
      </c>
      <c r="H2074" s="133"/>
      <c r="I2074" s="71">
        <v>21.19</v>
      </c>
      <c r="K2074" s="71">
        <v>30.89</v>
      </c>
      <c r="M2074" s="133">
        <v>78.12</v>
      </c>
      <c r="N2074" s="133"/>
      <c r="P2074" s="71">
        <v>56.93</v>
      </c>
      <c r="R2074" s="132" t="s">
        <v>2213</v>
      </c>
      <c r="S2074" s="132"/>
      <c r="T2074" s="132"/>
      <c r="U2074" s="132"/>
      <c r="V2074" s="132"/>
      <c r="W2074" s="132"/>
      <c r="X2074" s="132"/>
      <c r="Y2074" s="132"/>
    </row>
    <row r="2075" spans="1:25" ht="0.75" customHeight="1" x14ac:dyDescent="0.25"/>
    <row r="2076" spans="1:25" x14ac:dyDescent="0.25">
      <c r="A2076" s="132" t="s">
        <v>2214</v>
      </c>
      <c r="B2076" s="132"/>
      <c r="C2076" s="132"/>
      <c r="D2076" s="132"/>
      <c r="G2076" s="133">
        <v>65.98</v>
      </c>
      <c r="H2076" s="133"/>
      <c r="I2076" s="71">
        <v>178.53</v>
      </c>
      <c r="K2076" s="71">
        <v>-112.55</v>
      </c>
      <c r="M2076" s="133">
        <v>98.97</v>
      </c>
      <c r="N2076" s="133"/>
      <c r="P2076" s="71">
        <v>-79.56</v>
      </c>
      <c r="R2076" s="132" t="s">
        <v>2215</v>
      </c>
      <c r="S2076" s="132"/>
      <c r="T2076" s="132"/>
      <c r="U2076" s="132"/>
      <c r="V2076" s="132"/>
      <c r="W2076" s="132"/>
      <c r="X2076" s="132"/>
      <c r="Y2076" s="132"/>
    </row>
    <row r="2077" spans="1:25" ht="0.75" customHeight="1" x14ac:dyDescent="0.25"/>
    <row r="2078" spans="1:25" x14ac:dyDescent="0.25">
      <c r="A2078" s="132" t="s">
        <v>2216</v>
      </c>
      <c r="B2078" s="132"/>
      <c r="C2078" s="132"/>
      <c r="D2078" s="132"/>
      <c r="G2078" s="133">
        <v>187.69</v>
      </c>
      <c r="H2078" s="133"/>
      <c r="I2078" s="71">
        <v>118.79</v>
      </c>
      <c r="K2078" s="71">
        <v>68.900000000000006</v>
      </c>
      <c r="M2078" s="133">
        <v>281.53500000000003</v>
      </c>
      <c r="N2078" s="133"/>
      <c r="P2078" s="71">
        <v>162.745</v>
      </c>
      <c r="R2078" s="132" t="s">
        <v>2217</v>
      </c>
      <c r="S2078" s="132"/>
      <c r="T2078" s="132"/>
      <c r="U2078" s="132"/>
      <c r="V2078" s="132"/>
      <c r="W2078" s="132"/>
      <c r="X2078" s="132"/>
      <c r="Y2078" s="132"/>
    </row>
    <row r="2079" spans="1:25" ht="0.75" customHeight="1" x14ac:dyDescent="0.25"/>
    <row r="2080" spans="1:25" x14ac:dyDescent="0.25">
      <c r="A2080" s="132" t="s">
        <v>2218</v>
      </c>
      <c r="B2080" s="132"/>
      <c r="C2080" s="132"/>
      <c r="D2080" s="132"/>
      <c r="G2080" s="133">
        <v>0</v>
      </c>
      <c r="H2080" s="133"/>
      <c r="I2080" s="71">
        <v>12.86</v>
      </c>
      <c r="K2080" s="71">
        <v>-12.86</v>
      </c>
      <c r="M2080" s="133">
        <v>0</v>
      </c>
      <c r="N2080" s="133"/>
      <c r="P2080" s="71">
        <v>-12.86</v>
      </c>
      <c r="R2080" s="132" t="s">
        <v>2219</v>
      </c>
      <c r="S2080" s="132"/>
      <c r="T2080" s="132"/>
      <c r="U2080" s="132"/>
      <c r="V2080" s="132"/>
      <c r="W2080" s="132"/>
      <c r="X2080" s="132"/>
      <c r="Y2080" s="132"/>
    </row>
    <row r="2081" spans="1:25" ht="0.75" customHeight="1" x14ac:dyDescent="0.25"/>
    <row r="2082" spans="1:25" x14ac:dyDescent="0.25">
      <c r="A2082" s="132" t="s">
        <v>2220</v>
      </c>
      <c r="B2082" s="132"/>
      <c r="C2082" s="132"/>
      <c r="D2082" s="132"/>
      <c r="G2082" s="133">
        <v>19.5</v>
      </c>
      <c r="H2082" s="133"/>
      <c r="I2082" s="71">
        <v>189.42</v>
      </c>
      <c r="K2082" s="71">
        <v>-169.92</v>
      </c>
      <c r="M2082" s="133">
        <v>29.25</v>
      </c>
      <c r="N2082" s="133"/>
      <c r="P2082" s="71">
        <v>-160.16999999999999</v>
      </c>
      <c r="R2082" s="132" t="s">
        <v>2221</v>
      </c>
      <c r="S2082" s="132"/>
      <c r="T2082" s="132"/>
      <c r="U2082" s="132"/>
      <c r="V2082" s="132"/>
      <c r="W2082" s="132"/>
      <c r="X2082" s="132"/>
      <c r="Y2082" s="132"/>
    </row>
    <row r="2083" spans="1:25" ht="0.75" customHeight="1" x14ac:dyDescent="0.25"/>
    <row r="2084" spans="1:25" x14ac:dyDescent="0.25">
      <c r="A2084" s="132" t="s">
        <v>2222</v>
      </c>
      <c r="B2084" s="132"/>
      <c r="C2084" s="132"/>
      <c r="D2084" s="132"/>
      <c r="G2084" s="133">
        <v>50.45</v>
      </c>
      <c r="H2084" s="133"/>
      <c r="I2084" s="71">
        <v>12.86</v>
      </c>
      <c r="K2084" s="71">
        <v>37.590000000000003</v>
      </c>
      <c r="M2084" s="133">
        <v>75.674999999999997</v>
      </c>
      <c r="N2084" s="133"/>
      <c r="P2084" s="71">
        <v>62.814999999999998</v>
      </c>
      <c r="R2084" s="132" t="s">
        <v>2223</v>
      </c>
      <c r="S2084" s="132"/>
      <c r="T2084" s="132"/>
      <c r="U2084" s="132"/>
      <c r="V2084" s="132"/>
      <c r="W2084" s="132"/>
      <c r="X2084" s="132"/>
      <c r="Y2084" s="132"/>
    </row>
    <row r="2085" spans="1:25" ht="0.75" customHeight="1" x14ac:dyDescent="0.25"/>
    <row r="2086" spans="1:25" x14ac:dyDescent="0.25">
      <c r="A2086" s="132" t="s">
        <v>2224</v>
      </c>
      <c r="B2086" s="132"/>
      <c r="C2086" s="132"/>
      <c r="D2086" s="132"/>
      <c r="G2086" s="133">
        <v>2.0299999999999998</v>
      </c>
      <c r="H2086" s="133"/>
      <c r="I2086" s="71">
        <v>0</v>
      </c>
      <c r="K2086" s="71">
        <v>2.0299999999999998</v>
      </c>
      <c r="M2086" s="133">
        <v>3.0449999999999999</v>
      </c>
      <c r="N2086" s="133"/>
      <c r="P2086" s="71">
        <v>3.0449999999999999</v>
      </c>
      <c r="R2086" s="132" t="s">
        <v>2225</v>
      </c>
      <c r="S2086" s="132"/>
      <c r="T2086" s="132"/>
      <c r="U2086" s="132"/>
      <c r="V2086" s="132"/>
      <c r="W2086" s="132"/>
      <c r="X2086" s="132"/>
      <c r="Y2086" s="132"/>
    </row>
    <row r="2087" spans="1:25" ht="0.75" customHeight="1" x14ac:dyDescent="0.25"/>
    <row r="2088" spans="1:25" x14ac:dyDescent="0.25">
      <c r="A2088" s="132" t="s">
        <v>2226</v>
      </c>
      <c r="B2088" s="132"/>
      <c r="C2088" s="132"/>
      <c r="D2088" s="132"/>
      <c r="G2088" s="133">
        <v>60.64</v>
      </c>
      <c r="H2088" s="133"/>
      <c r="I2088" s="71">
        <v>118.79</v>
      </c>
      <c r="K2088" s="71">
        <v>-58.15</v>
      </c>
      <c r="M2088" s="133">
        <v>90.96</v>
      </c>
      <c r="N2088" s="133"/>
      <c r="P2088" s="71">
        <v>-27.83</v>
      </c>
      <c r="R2088" s="132" t="s">
        <v>2227</v>
      </c>
      <c r="S2088" s="132"/>
      <c r="T2088" s="132"/>
      <c r="U2088" s="132"/>
      <c r="V2088" s="132"/>
      <c r="W2088" s="132"/>
      <c r="X2088" s="132"/>
      <c r="Y2088" s="132"/>
    </row>
    <row r="2089" spans="1:25" ht="0.75" customHeight="1" x14ac:dyDescent="0.25"/>
    <row r="2090" spans="1:25" x14ac:dyDescent="0.25">
      <c r="A2090" s="132" t="s">
        <v>2228</v>
      </c>
      <c r="B2090" s="132"/>
      <c r="C2090" s="132"/>
      <c r="D2090" s="132"/>
      <c r="G2090" s="133">
        <v>0.28999999999999998</v>
      </c>
      <c r="H2090" s="133"/>
      <c r="I2090" s="71">
        <v>0</v>
      </c>
      <c r="K2090" s="71">
        <v>0.28999999999999998</v>
      </c>
      <c r="M2090" s="133">
        <v>0.435</v>
      </c>
      <c r="N2090" s="133"/>
      <c r="P2090" s="71">
        <v>0.435</v>
      </c>
      <c r="R2090" s="132" t="s">
        <v>2229</v>
      </c>
      <c r="S2090" s="132"/>
      <c r="T2090" s="132"/>
      <c r="U2090" s="132"/>
      <c r="V2090" s="132"/>
      <c r="W2090" s="132"/>
      <c r="X2090" s="132"/>
      <c r="Y2090" s="132"/>
    </row>
    <row r="2091" spans="1:25" ht="0.75" customHeight="1" x14ac:dyDescent="0.25"/>
    <row r="2092" spans="1:25" x14ac:dyDescent="0.25">
      <c r="A2092" s="132" t="s">
        <v>2230</v>
      </c>
      <c r="B2092" s="132"/>
      <c r="C2092" s="132"/>
      <c r="D2092" s="132"/>
      <c r="G2092" s="133">
        <v>0.35</v>
      </c>
      <c r="H2092" s="133"/>
      <c r="I2092" s="71">
        <v>35.31</v>
      </c>
      <c r="K2092" s="71">
        <v>-34.96</v>
      </c>
      <c r="M2092" s="133">
        <v>0.52500000000000002</v>
      </c>
      <c r="N2092" s="133"/>
      <c r="P2092" s="71">
        <v>-34.784999999999997</v>
      </c>
      <c r="R2092" s="132" t="s">
        <v>2231</v>
      </c>
      <c r="S2092" s="132"/>
      <c r="T2092" s="132"/>
      <c r="U2092" s="132"/>
      <c r="V2092" s="132"/>
      <c r="W2092" s="132"/>
      <c r="X2092" s="132"/>
      <c r="Y2092" s="132"/>
    </row>
    <row r="2093" spans="1:25" ht="0.75" customHeight="1" x14ac:dyDescent="0.25"/>
    <row r="2094" spans="1:25" x14ac:dyDescent="0.25">
      <c r="A2094" s="132" t="s">
        <v>2232</v>
      </c>
      <c r="B2094" s="132"/>
      <c r="C2094" s="132"/>
      <c r="D2094" s="132"/>
      <c r="G2094" s="133">
        <v>1.01</v>
      </c>
      <c r="H2094" s="133"/>
      <c r="I2094" s="71">
        <v>35.31</v>
      </c>
      <c r="K2094" s="71">
        <v>-34.299999999999997</v>
      </c>
      <c r="M2094" s="133">
        <v>1.5149999999999999</v>
      </c>
      <c r="N2094" s="133"/>
      <c r="P2094" s="71">
        <v>-33.795000000000002</v>
      </c>
      <c r="R2094" s="132" t="s">
        <v>2233</v>
      </c>
      <c r="S2094" s="132"/>
      <c r="T2094" s="132"/>
      <c r="U2094" s="132"/>
      <c r="V2094" s="132"/>
      <c r="W2094" s="132"/>
      <c r="X2094" s="132"/>
      <c r="Y2094" s="132"/>
    </row>
    <row r="2095" spans="1:25" x14ac:dyDescent="0.25">
      <c r="A2095" s="132" t="s">
        <v>2234</v>
      </c>
      <c r="B2095" s="132"/>
      <c r="C2095" s="132"/>
      <c r="D2095" s="132"/>
      <c r="G2095" s="133">
        <v>19.170000000000002</v>
      </c>
      <c r="H2095" s="133"/>
      <c r="I2095" s="71">
        <v>245.88</v>
      </c>
      <c r="K2095" s="71">
        <v>-226.71</v>
      </c>
      <c r="M2095" s="133">
        <v>28.754999999999999</v>
      </c>
      <c r="N2095" s="133"/>
      <c r="P2095" s="71">
        <v>-217.125</v>
      </c>
      <c r="R2095" s="132" t="s">
        <v>2235</v>
      </c>
      <c r="S2095" s="132"/>
      <c r="T2095" s="132"/>
      <c r="U2095" s="132"/>
      <c r="V2095" s="132"/>
      <c r="W2095" s="132"/>
      <c r="X2095" s="132"/>
      <c r="Y2095" s="132"/>
    </row>
    <row r="2096" spans="1:25" ht="0.75" customHeight="1" x14ac:dyDescent="0.25"/>
    <row r="2097" spans="1:25" x14ac:dyDescent="0.25">
      <c r="A2097" s="132" t="s">
        <v>2236</v>
      </c>
      <c r="B2097" s="132"/>
      <c r="C2097" s="132"/>
      <c r="D2097" s="132"/>
      <c r="G2097" s="133">
        <v>4.37</v>
      </c>
      <c r="H2097" s="133"/>
      <c r="I2097" s="71">
        <v>0</v>
      </c>
      <c r="K2097" s="71">
        <v>4.37</v>
      </c>
      <c r="M2097" s="133">
        <v>6.5549999999999997</v>
      </c>
      <c r="N2097" s="133"/>
      <c r="P2097" s="71">
        <v>6.5549999999999997</v>
      </c>
      <c r="R2097" s="132" t="s">
        <v>2237</v>
      </c>
      <c r="S2097" s="132"/>
      <c r="T2097" s="132"/>
      <c r="U2097" s="132"/>
      <c r="V2097" s="132"/>
      <c r="W2097" s="132"/>
      <c r="X2097" s="132"/>
      <c r="Y2097" s="132"/>
    </row>
    <row r="2098" spans="1:25" ht="0.75" customHeight="1" x14ac:dyDescent="0.25"/>
    <row r="2099" spans="1:25" x14ac:dyDescent="0.25">
      <c r="A2099" s="132" t="s">
        <v>2238</v>
      </c>
      <c r="B2099" s="132"/>
      <c r="C2099" s="132"/>
      <c r="D2099" s="132"/>
      <c r="G2099" s="133">
        <v>6.12</v>
      </c>
      <c r="H2099" s="133"/>
      <c r="I2099" s="71">
        <v>0</v>
      </c>
      <c r="K2099" s="71">
        <v>6.12</v>
      </c>
      <c r="M2099" s="133">
        <v>9.18</v>
      </c>
      <c r="N2099" s="133"/>
      <c r="P2099" s="71">
        <v>9.18</v>
      </c>
      <c r="R2099" s="132" t="s">
        <v>2239</v>
      </c>
      <c r="S2099" s="132"/>
      <c r="T2099" s="132"/>
      <c r="U2099" s="132"/>
      <c r="V2099" s="132"/>
      <c r="W2099" s="132"/>
      <c r="X2099" s="132"/>
      <c r="Y2099" s="132"/>
    </row>
    <row r="2100" spans="1:25" ht="0.75" customHeight="1" x14ac:dyDescent="0.25"/>
    <row r="2101" spans="1:25" x14ac:dyDescent="0.25">
      <c r="A2101" s="132" t="s">
        <v>2240</v>
      </c>
      <c r="B2101" s="132"/>
      <c r="C2101" s="132"/>
      <c r="D2101" s="132"/>
      <c r="G2101" s="133">
        <v>6.48</v>
      </c>
      <c r="H2101" s="133"/>
      <c r="I2101" s="71">
        <v>0</v>
      </c>
      <c r="K2101" s="71">
        <v>6.48</v>
      </c>
      <c r="M2101" s="133">
        <v>9.7200000000000006</v>
      </c>
      <c r="N2101" s="133"/>
      <c r="P2101" s="71">
        <v>9.7200000000000006</v>
      </c>
      <c r="R2101" s="132" t="s">
        <v>2241</v>
      </c>
      <c r="S2101" s="132"/>
      <c r="T2101" s="132"/>
      <c r="U2101" s="132"/>
      <c r="V2101" s="132"/>
      <c r="W2101" s="132"/>
      <c r="X2101" s="132"/>
      <c r="Y2101" s="132"/>
    </row>
    <row r="2102" spans="1:25" ht="0.75" customHeight="1" x14ac:dyDescent="0.25"/>
    <row r="2103" spans="1:25" x14ac:dyDescent="0.25">
      <c r="A2103" s="132" t="s">
        <v>2242</v>
      </c>
      <c r="B2103" s="132"/>
      <c r="C2103" s="132"/>
      <c r="D2103" s="132"/>
      <c r="G2103" s="133">
        <v>57.72</v>
      </c>
      <c r="H2103" s="133"/>
      <c r="I2103" s="71">
        <v>0</v>
      </c>
      <c r="K2103" s="71">
        <v>57.72</v>
      </c>
      <c r="M2103" s="133">
        <v>86.58</v>
      </c>
      <c r="N2103" s="133"/>
      <c r="P2103" s="71">
        <v>86.58</v>
      </c>
      <c r="R2103" s="132" t="s">
        <v>2243</v>
      </c>
      <c r="S2103" s="132"/>
      <c r="T2103" s="132"/>
      <c r="U2103" s="132"/>
      <c r="V2103" s="132"/>
      <c r="W2103" s="132"/>
      <c r="X2103" s="132"/>
      <c r="Y2103" s="132"/>
    </row>
    <row r="2104" spans="1:25" ht="0.75" customHeight="1" x14ac:dyDescent="0.25"/>
    <row r="2105" spans="1:25" x14ac:dyDescent="0.25">
      <c r="A2105" s="132" t="s">
        <v>2244</v>
      </c>
      <c r="B2105" s="132"/>
      <c r="C2105" s="132"/>
      <c r="D2105" s="132"/>
      <c r="G2105" s="133">
        <v>4.1900000000000004</v>
      </c>
      <c r="H2105" s="133"/>
      <c r="I2105" s="71">
        <v>0</v>
      </c>
      <c r="K2105" s="71">
        <v>4.1900000000000004</v>
      </c>
      <c r="M2105" s="133">
        <v>6.2850000000000001</v>
      </c>
      <c r="N2105" s="133"/>
      <c r="P2105" s="71">
        <v>6.2850000000000001</v>
      </c>
      <c r="R2105" s="132" t="s">
        <v>2245</v>
      </c>
      <c r="S2105" s="132"/>
      <c r="T2105" s="132"/>
      <c r="U2105" s="132"/>
      <c r="V2105" s="132"/>
      <c r="W2105" s="132"/>
      <c r="X2105" s="132"/>
      <c r="Y2105" s="132"/>
    </row>
    <row r="2106" spans="1:25" ht="0.75" customHeight="1" x14ac:dyDescent="0.25"/>
    <row r="2107" spans="1:25" x14ac:dyDescent="0.25">
      <c r="A2107" s="132" t="s">
        <v>2246</v>
      </c>
      <c r="B2107" s="132"/>
      <c r="C2107" s="132"/>
      <c r="D2107" s="132"/>
      <c r="G2107" s="133">
        <v>972.96</v>
      </c>
      <c r="H2107" s="133"/>
      <c r="I2107" s="71">
        <v>2706.09</v>
      </c>
      <c r="K2107" s="71">
        <v>-1733.13</v>
      </c>
      <c r="M2107" s="133">
        <v>1459.44</v>
      </c>
      <c r="N2107" s="133"/>
      <c r="P2107" s="71">
        <v>-1246.6500000000001</v>
      </c>
      <c r="R2107" s="132" t="s">
        <v>2247</v>
      </c>
      <c r="S2107" s="132"/>
      <c r="T2107" s="132"/>
      <c r="U2107" s="132"/>
      <c r="V2107" s="132"/>
      <c r="W2107" s="132"/>
      <c r="X2107" s="132"/>
      <c r="Y2107" s="132"/>
    </row>
    <row r="2108" spans="1:25" ht="0.75" customHeight="1" x14ac:dyDescent="0.25"/>
    <row r="2109" spans="1:25" x14ac:dyDescent="0.25">
      <c r="A2109" s="132" t="s">
        <v>2248</v>
      </c>
      <c r="B2109" s="132"/>
      <c r="C2109" s="132"/>
      <c r="D2109" s="132"/>
      <c r="G2109" s="133">
        <v>80.72</v>
      </c>
      <c r="H2109" s="133"/>
      <c r="I2109" s="71">
        <v>355.54</v>
      </c>
      <c r="K2109" s="71">
        <v>-274.82</v>
      </c>
      <c r="M2109" s="133">
        <v>121.08</v>
      </c>
      <c r="N2109" s="133"/>
      <c r="P2109" s="71">
        <v>-234.46</v>
      </c>
      <c r="R2109" s="132" t="s">
        <v>2247</v>
      </c>
      <c r="S2109" s="132"/>
      <c r="T2109" s="132"/>
      <c r="U2109" s="132"/>
      <c r="V2109" s="132"/>
      <c r="W2109" s="132"/>
      <c r="X2109" s="132"/>
      <c r="Y2109" s="132"/>
    </row>
    <row r="2110" spans="1:25" ht="0.75" customHeight="1" x14ac:dyDescent="0.25"/>
    <row r="2111" spans="1:25" x14ac:dyDescent="0.25">
      <c r="A2111" s="132" t="s">
        <v>2249</v>
      </c>
      <c r="B2111" s="132"/>
      <c r="C2111" s="132"/>
      <c r="D2111" s="132"/>
      <c r="G2111" s="133">
        <v>610.4</v>
      </c>
      <c r="H2111" s="133"/>
      <c r="I2111" s="71">
        <v>2592.6999999999998</v>
      </c>
      <c r="K2111" s="71">
        <v>-1982.3</v>
      </c>
      <c r="M2111" s="133">
        <v>915.6</v>
      </c>
      <c r="N2111" s="133"/>
      <c r="P2111" s="71">
        <v>-1677.1</v>
      </c>
      <c r="R2111" s="132" t="s">
        <v>2250</v>
      </c>
      <c r="S2111" s="132"/>
      <c r="T2111" s="132"/>
      <c r="U2111" s="132"/>
      <c r="V2111" s="132"/>
      <c r="W2111" s="132"/>
      <c r="X2111" s="132"/>
      <c r="Y2111" s="132"/>
    </row>
    <row r="2112" spans="1:25" ht="0.75" customHeight="1" x14ac:dyDescent="0.25"/>
    <row r="2113" spans="1:25" x14ac:dyDescent="0.25">
      <c r="A2113" s="132" t="s">
        <v>2251</v>
      </c>
      <c r="B2113" s="132"/>
      <c r="C2113" s="132"/>
      <c r="D2113" s="132"/>
      <c r="G2113" s="133">
        <v>128.47999999999999</v>
      </c>
      <c r="H2113" s="133"/>
      <c r="I2113" s="71">
        <v>388.97</v>
      </c>
      <c r="K2113" s="71">
        <v>-260.49</v>
      </c>
      <c r="M2113" s="133">
        <v>192.72</v>
      </c>
      <c r="N2113" s="133"/>
      <c r="P2113" s="71">
        <v>-196.25</v>
      </c>
      <c r="R2113" s="132" t="s">
        <v>2250</v>
      </c>
      <c r="S2113" s="132"/>
      <c r="T2113" s="132"/>
      <c r="U2113" s="132"/>
      <c r="V2113" s="132"/>
      <c r="W2113" s="132"/>
      <c r="X2113" s="132"/>
      <c r="Y2113" s="132"/>
    </row>
    <row r="2114" spans="1:25" ht="0.75" customHeight="1" x14ac:dyDescent="0.25"/>
    <row r="2115" spans="1:25" x14ac:dyDescent="0.25">
      <c r="A2115" s="132" t="s">
        <v>2252</v>
      </c>
      <c r="B2115" s="132"/>
      <c r="C2115" s="132"/>
      <c r="D2115" s="132"/>
      <c r="G2115" s="133">
        <v>62.36</v>
      </c>
      <c r="H2115" s="133"/>
      <c r="I2115" s="71">
        <v>0</v>
      </c>
      <c r="K2115" s="71">
        <v>62.36</v>
      </c>
      <c r="M2115" s="133">
        <v>93.54</v>
      </c>
      <c r="N2115" s="133"/>
      <c r="P2115" s="71">
        <v>93.54</v>
      </c>
      <c r="R2115" s="132" t="s">
        <v>2243</v>
      </c>
      <c r="S2115" s="132"/>
      <c r="T2115" s="132"/>
      <c r="U2115" s="132"/>
      <c r="V2115" s="132"/>
      <c r="W2115" s="132"/>
      <c r="X2115" s="132"/>
      <c r="Y2115" s="132"/>
    </row>
    <row r="2116" spans="1:25" ht="0.75" customHeight="1" x14ac:dyDescent="0.25"/>
    <row r="2117" spans="1:25" x14ac:dyDescent="0.25">
      <c r="A2117" s="132" t="s">
        <v>2253</v>
      </c>
      <c r="B2117" s="132"/>
      <c r="C2117" s="132"/>
      <c r="D2117" s="132"/>
      <c r="G2117" s="133">
        <v>1815.04</v>
      </c>
      <c r="H2117" s="133"/>
      <c r="I2117" s="71">
        <v>386.23</v>
      </c>
      <c r="K2117" s="71">
        <v>1428.81</v>
      </c>
      <c r="M2117" s="133">
        <v>2722.56</v>
      </c>
      <c r="N2117" s="133"/>
      <c r="P2117" s="71">
        <v>2336.33</v>
      </c>
      <c r="R2117" s="132" t="s">
        <v>2254</v>
      </c>
      <c r="S2117" s="132"/>
      <c r="T2117" s="132"/>
      <c r="U2117" s="132"/>
      <c r="V2117" s="132"/>
      <c r="W2117" s="132"/>
      <c r="X2117" s="132"/>
      <c r="Y2117" s="132"/>
    </row>
    <row r="2118" spans="1:25" ht="0.75" customHeight="1" x14ac:dyDescent="0.25"/>
    <row r="2119" spans="1:25" x14ac:dyDescent="0.25">
      <c r="A2119" s="132" t="s">
        <v>2255</v>
      </c>
      <c r="B2119" s="132"/>
      <c r="C2119" s="132"/>
      <c r="D2119" s="132"/>
      <c r="G2119" s="133">
        <v>9.51</v>
      </c>
      <c r="H2119" s="133"/>
      <c r="I2119" s="71">
        <v>20.92</v>
      </c>
      <c r="K2119" s="71">
        <v>-11.41</v>
      </c>
      <c r="M2119" s="133">
        <v>14.265000000000001</v>
      </c>
      <c r="N2119" s="133"/>
      <c r="P2119" s="71">
        <v>-6.6550000000000002</v>
      </c>
      <c r="R2119" s="132" t="s">
        <v>2256</v>
      </c>
      <c r="S2119" s="132"/>
      <c r="T2119" s="132"/>
      <c r="U2119" s="132"/>
      <c r="V2119" s="132"/>
      <c r="W2119" s="132"/>
      <c r="X2119" s="132"/>
      <c r="Y2119" s="132"/>
    </row>
    <row r="2120" spans="1:25" ht="0.75" customHeight="1" x14ac:dyDescent="0.25"/>
    <row r="2121" spans="1:25" x14ac:dyDescent="0.25">
      <c r="A2121" s="132" t="s">
        <v>2257</v>
      </c>
      <c r="B2121" s="132"/>
      <c r="C2121" s="132"/>
      <c r="D2121" s="132"/>
      <c r="G2121" s="133">
        <v>1751.18</v>
      </c>
      <c r="H2121" s="133"/>
      <c r="I2121" s="71">
        <v>2858</v>
      </c>
      <c r="K2121" s="71">
        <v>-1106.82</v>
      </c>
      <c r="M2121" s="133">
        <v>2626.77</v>
      </c>
      <c r="N2121" s="133"/>
      <c r="P2121" s="71">
        <v>-231.23</v>
      </c>
      <c r="R2121" s="132" t="s">
        <v>2258</v>
      </c>
      <c r="S2121" s="132"/>
      <c r="T2121" s="132"/>
      <c r="U2121" s="132"/>
      <c r="V2121" s="132"/>
      <c r="W2121" s="132"/>
      <c r="X2121" s="132"/>
      <c r="Y2121" s="132"/>
    </row>
    <row r="2122" spans="1:25" ht="0.75" customHeight="1" x14ac:dyDescent="0.25"/>
    <row r="2123" spans="1:25" x14ac:dyDescent="0.25">
      <c r="A2123" s="132" t="s">
        <v>2259</v>
      </c>
      <c r="B2123" s="132"/>
      <c r="C2123" s="132"/>
      <c r="D2123" s="132"/>
      <c r="G2123" s="133">
        <v>2.84</v>
      </c>
      <c r="H2123" s="133"/>
      <c r="I2123" s="71">
        <v>6.67</v>
      </c>
      <c r="K2123" s="71">
        <v>-3.83</v>
      </c>
      <c r="M2123" s="133">
        <v>4.26</v>
      </c>
      <c r="N2123" s="133"/>
      <c r="P2123" s="71">
        <v>-2.41</v>
      </c>
      <c r="R2123" s="132" t="s">
        <v>2260</v>
      </c>
      <c r="S2123" s="132"/>
      <c r="T2123" s="132"/>
      <c r="U2123" s="132"/>
      <c r="V2123" s="132"/>
      <c r="W2123" s="132"/>
      <c r="X2123" s="132"/>
      <c r="Y2123" s="132"/>
    </row>
    <row r="2124" spans="1:25" ht="0.75" customHeight="1" x14ac:dyDescent="0.25"/>
    <row r="2125" spans="1:25" x14ac:dyDescent="0.25">
      <c r="A2125" s="132" t="s">
        <v>2261</v>
      </c>
      <c r="B2125" s="132"/>
      <c r="C2125" s="132"/>
      <c r="D2125" s="132"/>
      <c r="G2125" s="133">
        <v>1.07</v>
      </c>
      <c r="H2125" s="133"/>
      <c r="I2125" s="71">
        <v>720.41</v>
      </c>
      <c r="K2125" s="71">
        <v>-719.34</v>
      </c>
      <c r="M2125" s="133">
        <v>1.605</v>
      </c>
      <c r="N2125" s="133"/>
      <c r="P2125" s="71">
        <v>-718.80499999999995</v>
      </c>
      <c r="R2125" s="132" t="s">
        <v>2262</v>
      </c>
      <c r="S2125" s="132"/>
      <c r="T2125" s="132"/>
      <c r="U2125" s="132"/>
      <c r="V2125" s="132"/>
      <c r="W2125" s="132"/>
      <c r="X2125" s="132"/>
      <c r="Y2125" s="132"/>
    </row>
    <row r="2126" spans="1:25" ht="0.75" customHeight="1" x14ac:dyDescent="0.25"/>
    <row r="2127" spans="1:25" x14ac:dyDescent="0.25">
      <c r="A2127" s="132" t="s">
        <v>2263</v>
      </c>
      <c r="B2127" s="132"/>
      <c r="C2127" s="132"/>
      <c r="D2127" s="132"/>
      <c r="G2127" s="133">
        <v>26.96</v>
      </c>
      <c r="H2127" s="133"/>
      <c r="I2127" s="71">
        <v>52.12</v>
      </c>
      <c r="K2127" s="71">
        <v>-25.16</v>
      </c>
      <c r="M2127" s="133">
        <v>40.44</v>
      </c>
      <c r="N2127" s="133"/>
      <c r="P2127" s="71">
        <v>-11.68</v>
      </c>
      <c r="R2127" s="132" t="s">
        <v>2264</v>
      </c>
      <c r="S2127" s="132"/>
      <c r="T2127" s="132"/>
      <c r="U2127" s="132"/>
      <c r="V2127" s="132"/>
      <c r="W2127" s="132"/>
      <c r="X2127" s="132"/>
      <c r="Y2127" s="132"/>
    </row>
    <row r="2128" spans="1:25" ht="0.75" customHeight="1" x14ac:dyDescent="0.25"/>
    <row r="2129" spans="1:25" x14ac:dyDescent="0.25">
      <c r="A2129" s="132" t="s">
        <v>2265</v>
      </c>
      <c r="B2129" s="132"/>
      <c r="C2129" s="132"/>
      <c r="D2129" s="132"/>
      <c r="G2129" s="133">
        <v>141.47</v>
      </c>
      <c r="H2129" s="133"/>
      <c r="I2129" s="71">
        <v>182.35</v>
      </c>
      <c r="K2129" s="71">
        <v>-40.880000000000003</v>
      </c>
      <c r="M2129" s="133">
        <v>212.20500000000001</v>
      </c>
      <c r="N2129" s="133"/>
      <c r="P2129" s="71">
        <v>29.855</v>
      </c>
      <c r="R2129" s="132" t="s">
        <v>2266</v>
      </c>
      <c r="S2129" s="132"/>
      <c r="T2129" s="132"/>
      <c r="U2129" s="132"/>
      <c r="V2129" s="132"/>
      <c r="W2129" s="132"/>
      <c r="X2129" s="132"/>
      <c r="Y2129" s="132"/>
    </row>
    <row r="2130" spans="1:25" ht="0.75" customHeight="1" x14ac:dyDescent="0.25"/>
    <row r="2131" spans="1:25" x14ac:dyDescent="0.25">
      <c r="A2131" s="132" t="s">
        <v>2267</v>
      </c>
      <c r="B2131" s="132"/>
      <c r="C2131" s="132"/>
      <c r="D2131" s="132"/>
      <c r="G2131" s="133">
        <v>8.34</v>
      </c>
      <c r="H2131" s="133"/>
      <c r="I2131" s="71">
        <v>0</v>
      </c>
      <c r="K2131" s="71">
        <v>8.34</v>
      </c>
      <c r="M2131" s="133">
        <v>12.51</v>
      </c>
      <c r="N2131" s="133"/>
      <c r="P2131" s="71">
        <v>12.51</v>
      </c>
      <c r="R2131" s="132" t="s">
        <v>2268</v>
      </c>
      <c r="S2131" s="132"/>
      <c r="T2131" s="132"/>
      <c r="U2131" s="132"/>
      <c r="V2131" s="132"/>
      <c r="W2131" s="132"/>
      <c r="X2131" s="132"/>
      <c r="Y2131" s="132"/>
    </row>
    <row r="2132" spans="1:25" ht="0.75" customHeight="1" x14ac:dyDescent="0.25"/>
    <row r="2133" spans="1:25" x14ac:dyDescent="0.25">
      <c r="A2133" s="132" t="s">
        <v>2269</v>
      </c>
      <c r="B2133" s="132"/>
      <c r="C2133" s="132"/>
      <c r="D2133" s="132"/>
      <c r="G2133" s="133">
        <v>471.09</v>
      </c>
      <c r="H2133" s="133"/>
      <c r="I2133" s="71">
        <v>2083.16</v>
      </c>
      <c r="K2133" s="71">
        <v>-1612.07</v>
      </c>
      <c r="M2133" s="133">
        <v>706.63499999999999</v>
      </c>
      <c r="N2133" s="133"/>
      <c r="P2133" s="71">
        <v>-1376.5250000000001</v>
      </c>
      <c r="R2133" s="132" t="s">
        <v>2270</v>
      </c>
      <c r="S2133" s="132"/>
      <c r="T2133" s="132"/>
      <c r="U2133" s="132"/>
      <c r="V2133" s="132"/>
      <c r="W2133" s="132"/>
      <c r="X2133" s="132"/>
      <c r="Y2133" s="132"/>
    </row>
    <row r="2134" spans="1:25" ht="0.75" customHeight="1" x14ac:dyDescent="0.25"/>
    <row r="2135" spans="1:25" x14ac:dyDescent="0.25">
      <c r="A2135" s="132" t="s">
        <v>2271</v>
      </c>
      <c r="B2135" s="132"/>
      <c r="C2135" s="132"/>
      <c r="D2135" s="132"/>
      <c r="G2135" s="133">
        <v>974.57</v>
      </c>
      <c r="H2135" s="133"/>
      <c r="I2135" s="71">
        <v>1595.02</v>
      </c>
      <c r="K2135" s="71">
        <v>-620.45000000000005</v>
      </c>
      <c r="M2135" s="133">
        <v>1461.855</v>
      </c>
      <c r="N2135" s="133"/>
      <c r="P2135" s="71">
        <v>-133.16499999999999</v>
      </c>
      <c r="R2135" s="132" t="s">
        <v>2272</v>
      </c>
      <c r="S2135" s="132"/>
      <c r="T2135" s="132"/>
      <c r="U2135" s="132"/>
      <c r="V2135" s="132"/>
      <c r="W2135" s="132"/>
      <c r="X2135" s="132"/>
      <c r="Y2135" s="132"/>
    </row>
    <row r="2136" spans="1:25" ht="0.75" customHeight="1" x14ac:dyDescent="0.25"/>
    <row r="2137" spans="1:25" x14ac:dyDescent="0.25">
      <c r="A2137" s="132" t="s">
        <v>2273</v>
      </c>
      <c r="B2137" s="132"/>
      <c r="C2137" s="132"/>
      <c r="D2137" s="132"/>
      <c r="G2137" s="133">
        <v>0.18</v>
      </c>
      <c r="H2137" s="133"/>
      <c r="I2137" s="71">
        <v>11.36</v>
      </c>
      <c r="K2137" s="71">
        <v>-11.18</v>
      </c>
      <c r="M2137" s="133">
        <v>0.27</v>
      </c>
      <c r="N2137" s="133"/>
      <c r="P2137" s="71">
        <v>-11.09</v>
      </c>
      <c r="R2137" s="132" t="s">
        <v>2274</v>
      </c>
      <c r="S2137" s="132"/>
      <c r="T2137" s="132"/>
      <c r="U2137" s="132"/>
      <c r="V2137" s="132"/>
      <c r="W2137" s="132"/>
      <c r="X2137" s="132"/>
      <c r="Y2137" s="132"/>
    </row>
    <row r="2138" spans="1:25" ht="0.75" customHeight="1" x14ac:dyDescent="0.25"/>
    <row r="2139" spans="1:25" x14ac:dyDescent="0.25">
      <c r="A2139" s="132" t="s">
        <v>2275</v>
      </c>
      <c r="B2139" s="132"/>
      <c r="C2139" s="132"/>
      <c r="D2139" s="132"/>
      <c r="G2139" s="133">
        <v>0.18</v>
      </c>
      <c r="H2139" s="133"/>
      <c r="I2139" s="71">
        <v>11.36</v>
      </c>
      <c r="K2139" s="71">
        <v>-11.18</v>
      </c>
      <c r="M2139" s="133">
        <v>0.27</v>
      </c>
      <c r="N2139" s="133"/>
      <c r="P2139" s="71">
        <v>-11.09</v>
      </c>
      <c r="R2139" s="132" t="s">
        <v>2276</v>
      </c>
      <c r="S2139" s="132"/>
      <c r="T2139" s="132"/>
      <c r="U2139" s="132"/>
      <c r="V2139" s="132"/>
      <c r="W2139" s="132"/>
      <c r="X2139" s="132"/>
      <c r="Y2139" s="132"/>
    </row>
    <row r="2140" spans="1:25" ht="0.75" customHeight="1" x14ac:dyDescent="0.25"/>
    <row r="2141" spans="1:25" x14ac:dyDescent="0.25">
      <c r="A2141" s="132" t="s">
        <v>2277</v>
      </c>
      <c r="B2141" s="132"/>
      <c r="C2141" s="132"/>
      <c r="D2141" s="132"/>
      <c r="G2141" s="133">
        <v>0.18</v>
      </c>
      <c r="H2141" s="133"/>
      <c r="I2141" s="71">
        <v>11.36</v>
      </c>
      <c r="K2141" s="71">
        <v>-11.18</v>
      </c>
      <c r="M2141" s="133">
        <v>0.27</v>
      </c>
      <c r="N2141" s="133"/>
      <c r="P2141" s="71">
        <v>-11.09</v>
      </c>
      <c r="R2141" s="132" t="s">
        <v>2278</v>
      </c>
      <c r="S2141" s="132"/>
      <c r="T2141" s="132"/>
      <c r="U2141" s="132"/>
      <c r="V2141" s="132"/>
      <c r="W2141" s="132"/>
      <c r="X2141" s="132"/>
      <c r="Y2141" s="132"/>
    </row>
    <row r="2142" spans="1:25" ht="0.75" customHeight="1" x14ac:dyDescent="0.25"/>
    <row r="2143" spans="1:25" x14ac:dyDescent="0.25">
      <c r="A2143" s="132" t="s">
        <v>2279</v>
      </c>
      <c r="B2143" s="132"/>
      <c r="C2143" s="132"/>
      <c r="D2143" s="132"/>
      <c r="G2143" s="133">
        <v>0.71</v>
      </c>
      <c r="H2143" s="133"/>
      <c r="I2143" s="71">
        <v>316.64999999999998</v>
      </c>
      <c r="K2143" s="71">
        <v>-315.94</v>
      </c>
      <c r="M2143" s="133">
        <v>1.0649999999999999</v>
      </c>
      <c r="N2143" s="133"/>
      <c r="P2143" s="71">
        <v>-315.58499999999998</v>
      </c>
      <c r="R2143" s="132" t="s">
        <v>2280</v>
      </c>
      <c r="S2143" s="132"/>
      <c r="T2143" s="132"/>
      <c r="U2143" s="132"/>
      <c r="V2143" s="132"/>
      <c r="W2143" s="132"/>
      <c r="X2143" s="132"/>
      <c r="Y2143" s="132"/>
    </row>
    <row r="2144" spans="1:25" ht="0.75" customHeight="1" x14ac:dyDescent="0.25"/>
    <row r="2145" spans="1:25" x14ac:dyDescent="0.25">
      <c r="A2145" s="132" t="s">
        <v>2281</v>
      </c>
      <c r="B2145" s="132"/>
      <c r="C2145" s="132"/>
      <c r="D2145" s="132"/>
      <c r="G2145" s="133">
        <v>1250.6500000000001</v>
      </c>
      <c r="H2145" s="133"/>
      <c r="I2145" s="71">
        <v>205.1</v>
      </c>
      <c r="K2145" s="71">
        <v>1045.55</v>
      </c>
      <c r="M2145" s="133">
        <v>1875.9749999999999</v>
      </c>
      <c r="N2145" s="133"/>
      <c r="P2145" s="71">
        <v>1670.875</v>
      </c>
      <c r="R2145" s="132" t="s">
        <v>2282</v>
      </c>
      <c r="S2145" s="132"/>
      <c r="T2145" s="132"/>
      <c r="U2145" s="132"/>
      <c r="V2145" s="132"/>
      <c r="W2145" s="132"/>
      <c r="X2145" s="132"/>
      <c r="Y2145" s="132"/>
    </row>
    <row r="2146" spans="1:25" ht="0.75" customHeight="1" x14ac:dyDescent="0.25"/>
    <row r="2147" spans="1:25" x14ac:dyDescent="0.25">
      <c r="A2147" s="132" t="s">
        <v>2283</v>
      </c>
      <c r="B2147" s="132"/>
      <c r="C2147" s="132"/>
      <c r="D2147" s="132"/>
      <c r="G2147" s="133">
        <v>0.14000000000000001</v>
      </c>
      <c r="H2147" s="133"/>
      <c r="I2147" s="71">
        <v>0</v>
      </c>
      <c r="K2147" s="71">
        <v>0.14000000000000001</v>
      </c>
      <c r="M2147" s="133">
        <v>0.21</v>
      </c>
      <c r="N2147" s="133"/>
      <c r="P2147" s="71">
        <v>0.21</v>
      </c>
      <c r="R2147" s="132" t="s">
        <v>2284</v>
      </c>
      <c r="S2147" s="132"/>
      <c r="T2147" s="132"/>
      <c r="U2147" s="132"/>
      <c r="V2147" s="132"/>
      <c r="W2147" s="132"/>
      <c r="X2147" s="132"/>
      <c r="Y2147" s="132"/>
    </row>
    <row r="2148" spans="1:25" ht="0.75" customHeight="1" x14ac:dyDescent="0.25"/>
    <row r="2149" spans="1:25" x14ac:dyDescent="0.25">
      <c r="A2149" s="132" t="s">
        <v>2285</v>
      </c>
      <c r="B2149" s="132"/>
      <c r="C2149" s="132"/>
      <c r="D2149" s="132"/>
      <c r="G2149" s="133">
        <v>3.31</v>
      </c>
      <c r="H2149" s="133"/>
      <c r="I2149" s="71">
        <v>0</v>
      </c>
      <c r="K2149" s="71">
        <v>3.31</v>
      </c>
      <c r="M2149" s="133">
        <v>4.9649999999999999</v>
      </c>
      <c r="N2149" s="133"/>
      <c r="P2149" s="71">
        <v>4.9649999999999999</v>
      </c>
      <c r="R2149" s="132" t="s">
        <v>2286</v>
      </c>
      <c r="S2149" s="132"/>
      <c r="T2149" s="132"/>
      <c r="U2149" s="132"/>
      <c r="V2149" s="132"/>
      <c r="W2149" s="132"/>
      <c r="X2149" s="132"/>
      <c r="Y2149" s="132"/>
    </row>
    <row r="2150" spans="1:25" ht="0.75" customHeight="1" x14ac:dyDescent="0.25"/>
    <row r="2151" spans="1:25" x14ac:dyDescent="0.25">
      <c r="A2151" s="132" t="s">
        <v>2287</v>
      </c>
      <c r="B2151" s="132"/>
      <c r="C2151" s="132"/>
      <c r="D2151" s="132"/>
      <c r="G2151" s="133">
        <v>1.9</v>
      </c>
      <c r="H2151" s="133"/>
      <c r="I2151" s="71">
        <v>0</v>
      </c>
      <c r="K2151" s="71">
        <v>1.9</v>
      </c>
      <c r="M2151" s="133">
        <v>2.85</v>
      </c>
      <c r="N2151" s="133"/>
      <c r="P2151" s="71">
        <v>2.85</v>
      </c>
      <c r="R2151" s="132" t="s">
        <v>2288</v>
      </c>
      <c r="S2151" s="132"/>
      <c r="T2151" s="132"/>
      <c r="U2151" s="132"/>
      <c r="V2151" s="132"/>
      <c r="W2151" s="132"/>
      <c r="X2151" s="132"/>
      <c r="Y2151" s="132"/>
    </row>
    <row r="2152" spans="1:25" ht="0.75" customHeight="1" x14ac:dyDescent="0.25"/>
    <row r="2153" spans="1:25" x14ac:dyDescent="0.25">
      <c r="A2153" s="132" t="s">
        <v>2289</v>
      </c>
      <c r="B2153" s="132"/>
      <c r="C2153" s="132"/>
      <c r="D2153" s="132"/>
      <c r="G2153" s="133">
        <v>4311.5200000000004</v>
      </c>
      <c r="H2153" s="133"/>
      <c r="I2153" s="71">
        <v>10876.59</v>
      </c>
      <c r="K2153" s="71">
        <v>-6565.07</v>
      </c>
      <c r="M2153" s="133">
        <v>6467.28</v>
      </c>
      <c r="N2153" s="133"/>
      <c r="P2153" s="71">
        <v>-4409.3100000000004</v>
      </c>
      <c r="R2153" s="132" t="s">
        <v>2290</v>
      </c>
      <c r="S2153" s="132"/>
      <c r="T2153" s="132"/>
      <c r="U2153" s="132"/>
      <c r="V2153" s="132"/>
      <c r="W2153" s="132"/>
      <c r="X2153" s="132"/>
      <c r="Y2153" s="132"/>
    </row>
    <row r="2154" spans="1:25" ht="0.75" customHeight="1" x14ac:dyDescent="0.25"/>
    <row r="2155" spans="1:25" x14ac:dyDescent="0.25">
      <c r="A2155" s="132" t="s">
        <v>2291</v>
      </c>
      <c r="B2155" s="132"/>
      <c r="C2155" s="132"/>
      <c r="D2155" s="132"/>
      <c r="G2155" s="133">
        <v>512.79999999999995</v>
      </c>
      <c r="H2155" s="133"/>
      <c r="I2155" s="71">
        <v>1252.55</v>
      </c>
      <c r="K2155" s="71">
        <v>-739.75</v>
      </c>
      <c r="M2155" s="133">
        <v>769.2</v>
      </c>
      <c r="N2155" s="133"/>
      <c r="P2155" s="71">
        <v>-483.35</v>
      </c>
      <c r="R2155" s="132" t="s">
        <v>2292</v>
      </c>
      <c r="S2155" s="132"/>
      <c r="T2155" s="132"/>
      <c r="U2155" s="132"/>
      <c r="V2155" s="132"/>
      <c r="W2155" s="132"/>
      <c r="X2155" s="132"/>
      <c r="Y2155" s="132"/>
    </row>
    <row r="2156" spans="1:25" ht="0.75" customHeight="1" x14ac:dyDescent="0.25"/>
    <row r="2157" spans="1:25" x14ac:dyDescent="0.25">
      <c r="A2157" s="132" t="s">
        <v>2293</v>
      </c>
      <c r="B2157" s="132"/>
      <c r="C2157" s="132"/>
      <c r="D2157" s="132"/>
      <c r="G2157" s="133">
        <v>2.9</v>
      </c>
      <c r="H2157" s="133"/>
      <c r="I2157" s="71">
        <v>195.42</v>
      </c>
      <c r="K2157" s="71">
        <v>-192.52</v>
      </c>
      <c r="M2157" s="133">
        <v>4.3499999999999996</v>
      </c>
      <c r="N2157" s="133"/>
      <c r="P2157" s="71">
        <v>-191.07</v>
      </c>
      <c r="R2157" s="132" t="s">
        <v>2294</v>
      </c>
      <c r="S2157" s="132"/>
      <c r="T2157" s="132"/>
      <c r="U2157" s="132"/>
      <c r="V2157" s="132"/>
      <c r="W2157" s="132"/>
      <c r="X2157" s="132"/>
      <c r="Y2157" s="132"/>
    </row>
    <row r="2158" spans="1:25" ht="0.75" customHeight="1" x14ac:dyDescent="0.25"/>
    <row r="2159" spans="1:25" x14ac:dyDescent="0.25">
      <c r="A2159" s="132" t="s">
        <v>2295</v>
      </c>
      <c r="B2159" s="132"/>
      <c r="C2159" s="132"/>
      <c r="D2159" s="132"/>
      <c r="G2159" s="133">
        <v>2.38</v>
      </c>
      <c r="H2159" s="133"/>
      <c r="I2159" s="71">
        <v>0</v>
      </c>
      <c r="K2159" s="71">
        <v>2.38</v>
      </c>
      <c r="M2159" s="133">
        <v>3.57</v>
      </c>
      <c r="N2159" s="133"/>
      <c r="P2159" s="71">
        <v>3.57</v>
      </c>
      <c r="R2159" s="132" t="s">
        <v>2296</v>
      </c>
      <c r="S2159" s="132"/>
      <c r="T2159" s="132"/>
      <c r="U2159" s="132"/>
      <c r="V2159" s="132"/>
      <c r="W2159" s="132"/>
      <c r="X2159" s="132"/>
      <c r="Y2159" s="132"/>
    </row>
    <row r="2160" spans="1:25" ht="0.75" customHeight="1" x14ac:dyDescent="0.25"/>
    <row r="2161" spans="1:25" x14ac:dyDescent="0.25">
      <c r="A2161" s="132" t="s">
        <v>2297</v>
      </c>
      <c r="B2161" s="132"/>
      <c r="C2161" s="132"/>
      <c r="D2161" s="132"/>
      <c r="G2161" s="133">
        <v>565.67999999999995</v>
      </c>
      <c r="H2161" s="133"/>
      <c r="I2161" s="71">
        <v>1189.56</v>
      </c>
      <c r="K2161" s="71">
        <v>-623.88</v>
      </c>
      <c r="M2161" s="133">
        <v>848.52</v>
      </c>
      <c r="N2161" s="133"/>
      <c r="P2161" s="71">
        <v>-341.04</v>
      </c>
      <c r="R2161" s="132" t="s">
        <v>2298</v>
      </c>
      <c r="S2161" s="132"/>
      <c r="T2161" s="132"/>
      <c r="U2161" s="132"/>
      <c r="V2161" s="132"/>
      <c r="W2161" s="132"/>
      <c r="X2161" s="132"/>
      <c r="Y2161" s="132"/>
    </row>
    <row r="2162" spans="1:25" ht="0.75" customHeight="1" x14ac:dyDescent="0.25"/>
    <row r="2163" spans="1:25" x14ac:dyDescent="0.25">
      <c r="A2163" s="132" t="s">
        <v>2299</v>
      </c>
      <c r="B2163" s="132"/>
      <c r="C2163" s="132"/>
      <c r="D2163" s="132"/>
      <c r="G2163" s="133">
        <v>138.63999999999999</v>
      </c>
      <c r="H2163" s="133"/>
      <c r="I2163" s="71">
        <v>822.55</v>
      </c>
      <c r="K2163" s="71">
        <v>-683.91</v>
      </c>
      <c r="M2163" s="133">
        <v>207.96</v>
      </c>
      <c r="N2163" s="133"/>
      <c r="P2163" s="71">
        <v>-614.59</v>
      </c>
      <c r="R2163" s="132" t="s">
        <v>2300</v>
      </c>
      <c r="S2163" s="132"/>
      <c r="T2163" s="132"/>
      <c r="U2163" s="132"/>
      <c r="V2163" s="132"/>
      <c r="W2163" s="132"/>
      <c r="X2163" s="132"/>
      <c r="Y2163" s="132"/>
    </row>
    <row r="2164" spans="1:25" ht="0.75" customHeight="1" x14ac:dyDescent="0.25"/>
    <row r="2165" spans="1:25" x14ac:dyDescent="0.25">
      <c r="A2165" s="132" t="s">
        <v>2301</v>
      </c>
      <c r="B2165" s="132"/>
      <c r="C2165" s="132"/>
      <c r="D2165" s="132"/>
      <c r="G2165" s="133">
        <v>247.3</v>
      </c>
      <c r="H2165" s="133"/>
      <c r="I2165" s="71">
        <v>501.65</v>
      </c>
      <c r="K2165" s="71">
        <v>-254.35</v>
      </c>
      <c r="M2165" s="133">
        <v>370.95</v>
      </c>
      <c r="N2165" s="133"/>
      <c r="P2165" s="71">
        <v>-130.69999999999999</v>
      </c>
      <c r="R2165" s="132" t="s">
        <v>2302</v>
      </c>
      <c r="S2165" s="132"/>
      <c r="T2165" s="132"/>
      <c r="U2165" s="132"/>
      <c r="V2165" s="132"/>
      <c r="W2165" s="132"/>
      <c r="X2165" s="132"/>
      <c r="Y2165" s="132"/>
    </row>
    <row r="2166" spans="1:25" ht="0.75" customHeight="1" x14ac:dyDescent="0.25"/>
    <row r="2167" spans="1:25" x14ac:dyDescent="0.25">
      <c r="A2167" s="132" t="s">
        <v>2303</v>
      </c>
      <c r="B2167" s="132"/>
      <c r="C2167" s="132"/>
      <c r="D2167" s="132"/>
      <c r="G2167" s="133">
        <v>1.23</v>
      </c>
      <c r="H2167" s="133"/>
      <c r="I2167" s="71">
        <v>0</v>
      </c>
      <c r="K2167" s="71">
        <v>1.23</v>
      </c>
      <c r="M2167" s="133">
        <v>1.845</v>
      </c>
      <c r="N2167" s="133"/>
      <c r="P2167" s="71">
        <v>1.845</v>
      </c>
      <c r="R2167" s="132" t="s">
        <v>2304</v>
      </c>
      <c r="S2167" s="132"/>
      <c r="T2167" s="132"/>
      <c r="U2167" s="132"/>
      <c r="V2167" s="132"/>
      <c r="W2167" s="132"/>
      <c r="X2167" s="132"/>
      <c r="Y2167" s="132"/>
    </row>
    <row r="2168" spans="1:25" ht="0.75" customHeight="1" x14ac:dyDescent="0.25"/>
    <row r="2169" spans="1:25" x14ac:dyDescent="0.25">
      <c r="A2169" s="132" t="s">
        <v>2305</v>
      </c>
      <c r="B2169" s="132"/>
      <c r="C2169" s="132"/>
      <c r="D2169" s="132"/>
      <c r="G2169" s="133">
        <v>90.77</v>
      </c>
      <c r="H2169" s="133"/>
      <c r="I2169" s="71">
        <v>60.07</v>
      </c>
      <c r="K2169" s="71">
        <v>30.7</v>
      </c>
      <c r="M2169" s="133">
        <v>136.155</v>
      </c>
      <c r="N2169" s="133"/>
      <c r="P2169" s="71">
        <v>76.084999999999994</v>
      </c>
      <c r="R2169" s="132" t="s">
        <v>2306</v>
      </c>
      <c r="S2169" s="132"/>
      <c r="T2169" s="132"/>
      <c r="U2169" s="132"/>
      <c r="V2169" s="132"/>
      <c r="W2169" s="132"/>
      <c r="X2169" s="132"/>
      <c r="Y2169" s="132"/>
    </row>
    <row r="2170" spans="1:25" ht="0.75" customHeight="1" x14ac:dyDescent="0.25"/>
    <row r="2171" spans="1:25" x14ac:dyDescent="0.25">
      <c r="A2171" s="132" t="s">
        <v>2307</v>
      </c>
      <c r="B2171" s="132"/>
      <c r="C2171" s="132"/>
      <c r="D2171" s="132"/>
      <c r="G2171" s="133">
        <v>456.59</v>
      </c>
      <c r="H2171" s="133"/>
      <c r="I2171" s="71">
        <v>0</v>
      </c>
      <c r="K2171" s="71">
        <v>456.59</v>
      </c>
      <c r="M2171" s="133">
        <v>684.88499999999999</v>
      </c>
      <c r="N2171" s="133"/>
      <c r="P2171" s="71">
        <v>684.88499999999999</v>
      </c>
      <c r="R2171" s="132" t="s">
        <v>2308</v>
      </c>
      <c r="S2171" s="132"/>
      <c r="T2171" s="132"/>
      <c r="U2171" s="132"/>
      <c r="V2171" s="132"/>
      <c r="W2171" s="132"/>
      <c r="X2171" s="132"/>
      <c r="Y2171" s="132"/>
    </row>
    <row r="2172" spans="1:25" ht="0.75" customHeight="1" x14ac:dyDescent="0.25"/>
    <row r="2173" spans="1:25" x14ac:dyDescent="0.25">
      <c r="A2173" s="132" t="s">
        <v>2309</v>
      </c>
      <c r="B2173" s="132"/>
      <c r="C2173" s="132"/>
      <c r="D2173" s="132"/>
      <c r="G2173" s="133">
        <v>422.8</v>
      </c>
      <c r="H2173" s="133"/>
      <c r="I2173" s="71">
        <v>1953.88</v>
      </c>
      <c r="K2173" s="71">
        <v>-1531.08</v>
      </c>
      <c r="M2173" s="133">
        <v>634.20000000000005</v>
      </c>
      <c r="N2173" s="133"/>
      <c r="P2173" s="71">
        <v>-1319.68</v>
      </c>
      <c r="R2173" s="132" t="s">
        <v>2310</v>
      </c>
      <c r="S2173" s="132"/>
      <c r="T2173" s="132"/>
      <c r="U2173" s="132"/>
      <c r="V2173" s="132"/>
      <c r="W2173" s="132"/>
      <c r="X2173" s="132"/>
      <c r="Y2173" s="132"/>
    </row>
    <row r="2174" spans="1:25" x14ac:dyDescent="0.25">
      <c r="A2174" s="132" t="s">
        <v>2311</v>
      </c>
      <c r="B2174" s="132"/>
      <c r="C2174" s="132"/>
      <c r="D2174" s="132"/>
      <c r="G2174" s="133">
        <v>34.04</v>
      </c>
      <c r="H2174" s="133"/>
      <c r="I2174" s="71">
        <v>0</v>
      </c>
      <c r="K2174" s="71">
        <v>34.04</v>
      </c>
      <c r="M2174" s="133">
        <v>51.06</v>
      </c>
      <c r="N2174" s="133"/>
      <c r="P2174" s="71">
        <v>51.06</v>
      </c>
      <c r="R2174" s="132" t="s">
        <v>2312</v>
      </c>
      <c r="S2174" s="132"/>
      <c r="T2174" s="132"/>
      <c r="U2174" s="132"/>
      <c r="V2174" s="132"/>
      <c r="W2174" s="132"/>
      <c r="X2174" s="132"/>
      <c r="Y2174" s="132"/>
    </row>
    <row r="2175" spans="1:25" ht="0.75" customHeight="1" x14ac:dyDescent="0.25"/>
    <row r="2176" spans="1:25" x14ac:dyDescent="0.25">
      <c r="A2176" s="132" t="s">
        <v>2313</v>
      </c>
      <c r="B2176" s="132"/>
      <c r="C2176" s="132"/>
      <c r="D2176" s="132"/>
      <c r="G2176" s="133">
        <v>9.66</v>
      </c>
      <c r="H2176" s="133"/>
      <c r="I2176" s="71">
        <v>336.79</v>
      </c>
      <c r="K2176" s="71">
        <v>-327.13</v>
      </c>
      <c r="M2176" s="133">
        <v>14.49</v>
      </c>
      <c r="N2176" s="133"/>
      <c r="P2176" s="71">
        <v>-322.3</v>
      </c>
      <c r="R2176" s="132" t="s">
        <v>2314</v>
      </c>
      <c r="S2176" s="132"/>
      <c r="T2176" s="132"/>
      <c r="U2176" s="132"/>
      <c r="V2176" s="132"/>
      <c r="W2176" s="132"/>
      <c r="X2176" s="132"/>
      <c r="Y2176" s="132"/>
    </row>
    <row r="2177" spans="1:25" ht="0.75" customHeight="1" x14ac:dyDescent="0.25"/>
    <row r="2178" spans="1:25" x14ac:dyDescent="0.25">
      <c r="A2178" s="132" t="s">
        <v>2315</v>
      </c>
      <c r="B2178" s="132"/>
      <c r="C2178" s="132"/>
      <c r="D2178" s="132"/>
      <c r="G2178" s="133">
        <v>0</v>
      </c>
      <c r="H2178" s="133"/>
      <c r="I2178" s="71">
        <v>250.53</v>
      </c>
      <c r="K2178" s="71">
        <v>-250.53</v>
      </c>
      <c r="M2178" s="133">
        <v>0</v>
      </c>
      <c r="N2178" s="133"/>
      <c r="P2178" s="71">
        <v>-250.53</v>
      </c>
      <c r="R2178" s="132" t="s">
        <v>2316</v>
      </c>
      <c r="S2178" s="132"/>
      <c r="T2178" s="132"/>
      <c r="U2178" s="132"/>
      <c r="V2178" s="132"/>
      <c r="W2178" s="132"/>
      <c r="X2178" s="132"/>
      <c r="Y2178" s="132"/>
    </row>
    <row r="2179" spans="1:25" ht="0.75" customHeight="1" x14ac:dyDescent="0.25"/>
    <row r="2180" spans="1:25" x14ac:dyDescent="0.25">
      <c r="A2180" s="132" t="s">
        <v>2317</v>
      </c>
      <c r="B2180" s="132"/>
      <c r="C2180" s="132"/>
      <c r="D2180" s="132"/>
      <c r="G2180" s="133">
        <v>524.16</v>
      </c>
      <c r="H2180" s="133"/>
      <c r="I2180" s="71">
        <v>742.51</v>
      </c>
      <c r="K2180" s="71">
        <v>-218.35</v>
      </c>
      <c r="M2180" s="133">
        <v>786.24</v>
      </c>
      <c r="N2180" s="133"/>
      <c r="P2180" s="71">
        <v>43.73</v>
      </c>
      <c r="R2180" s="132" t="s">
        <v>2318</v>
      </c>
      <c r="S2180" s="132"/>
      <c r="T2180" s="132"/>
      <c r="U2180" s="132"/>
      <c r="V2180" s="132"/>
      <c r="W2180" s="132"/>
      <c r="X2180" s="132"/>
      <c r="Y2180" s="132"/>
    </row>
    <row r="2181" spans="1:25" ht="0.75" customHeight="1" x14ac:dyDescent="0.25"/>
    <row r="2182" spans="1:25" x14ac:dyDescent="0.25">
      <c r="A2182" s="132" t="s">
        <v>2319</v>
      </c>
      <c r="B2182" s="132"/>
      <c r="C2182" s="132"/>
      <c r="D2182" s="132"/>
      <c r="G2182" s="133">
        <v>13.76</v>
      </c>
      <c r="H2182" s="133"/>
      <c r="I2182" s="71">
        <v>0</v>
      </c>
      <c r="K2182" s="71">
        <v>13.76</v>
      </c>
      <c r="M2182" s="133">
        <v>20.64</v>
      </c>
      <c r="N2182" s="133"/>
      <c r="P2182" s="71">
        <v>20.64</v>
      </c>
      <c r="R2182" s="132" t="s">
        <v>2320</v>
      </c>
      <c r="S2182" s="132"/>
      <c r="T2182" s="132"/>
      <c r="U2182" s="132"/>
      <c r="V2182" s="132"/>
      <c r="W2182" s="132"/>
      <c r="X2182" s="132"/>
      <c r="Y2182" s="132"/>
    </row>
    <row r="2183" spans="1:25" ht="0.75" customHeight="1" x14ac:dyDescent="0.25"/>
    <row r="2184" spans="1:25" x14ac:dyDescent="0.25">
      <c r="A2184" s="132" t="s">
        <v>2321</v>
      </c>
      <c r="B2184" s="132"/>
      <c r="C2184" s="132"/>
      <c r="D2184" s="132"/>
      <c r="G2184" s="133">
        <v>9.8699999999999992</v>
      </c>
      <c r="H2184" s="133"/>
      <c r="I2184" s="71">
        <v>0</v>
      </c>
      <c r="K2184" s="71">
        <v>9.8699999999999992</v>
      </c>
      <c r="M2184" s="133">
        <v>14.805</v>
      </c>
      <c r="N2184" s="133"/>
      <c r="P2184" s="71">
        <v>14.805</v>
      </c>
      <c r="R2184" s="132" t="s">
        <v>2322</v>
      </c>
      <c r="S2184" s="132"/>
      <c r="T2184" s="132"/>
      <c r="U2184" s="132"/>
      <c r="V2184" s="132"/>
      <c r="W2184" s="132"/>
      <c r="X2184" s="132"/>
      <c r="Y2184" s="132"/>
    </row>
    <row r="2185" spans="1:25" ht="0.75" customHeight="1" x14ac:dyDescent="0.25"/>
    <row r="2186" spans="1:25" x14ac:dyDescent="0.25">
      <c r="A2186" s="132" t="s">
        <v>2323</v>
      </c>
      <c r="B2186" s="132"/>
      <c r="C2186" s="132"/>
      <c r="D2186" s="132"/>
      <c r="G2186" s="133">
        <v>99.82</v>
      </c>
      <c r="H2186" s="133"/>
      <c r="I2186" s="71">
        <v>0</v>
      </c>
      <c r="K2186" s="71">
        <v>99.82</v>
      </c>
      <c r="M2186" s="133">
        <v>149.72999999999999</v>
      </c>
      <c r="N2186" s="133"/>
      <c r="P2186" s="71">
        <v>149.72999999999999</v>
      </c>
      <c r="R2186" s="132" t="s">
        <v>2324</v>
      </c>
      <c r="S2186" s="132"/>
      <c r="T2186" s="132"/>
      <c r="U2186" s="132"/>
      <c r="V2186" s="132"/>
      <c r="W2186" s="132"/>
      <c r="X2186" s="132"/>
      <c r="Y2186" s="132"/>
    </row>
    <row r="2187" spans="1:25" ht="0.75" customHeight="1" x14ac:dyDescent="0.25"/>
    <row r="2188" spans="1:25" x14ac:dyDescent="0.25">
      <c r="A2188" s="132" t="s">
        <v>2325</v>
      </c>
      <c r="B2188" s="132"/>
      <c r="C2188" s="132"/>
      <c r="D2188" s="132"/>
      <c r="G2188" s="133">
        <v>407.13</v>
      </c>
      <c r="H2188" s="133"/>
      <c r="I2188" s="71">
        <v>0</v>
      </c>
      <c r="K2188" s="71">
        <v>407.13</v>
      </c>
      <c r="M2188" s="133">
        <v>610.69500000000005</v>
      </c>
      <c r="N2188" s="133"/>
      <c r="P2188" s="71">
        <v>610.69500000000005</v>
      </c>
      <c r="R2188" s="132" t="s">
        <v>2326</v>
      </c>
      <c r="S2188" s="132"/>
      <c r="T2188" s="132"/>
      <c r="U2188" s="132"/>
      <c r="V2188" s="132"/>
      <c r="W2188" s="132"/>
      <c r="X2188" s="132"/>
      <c r="Y2188" s="132"/>
    </row>
    <row r="2189" spans="1:25" ht="0.75" customHeight="1" x14ac:dyDescent="0.25"/>
    <row r="2190" spans="1:25" x14ac:dyDescent="0.25">
      <c r="A2190" s="132" t="s">
        <v>2327</v>
      </c>
      <c r="B2190" s="132"/>
      <c r="C2190" s="132"/>
      <c r="D2190" s="132"/>
      <c r="G2190" s="133">
        <v>0</v>
      </c>
      <c r="H2190" s="133"/>
      <c r="I2190" s="71">
        <v>140.15</v>
      </c>
      <c r="K2190" s="71">
        <v>-140.15</v>
      </c>
      <c r="M2190" s="133">
        <v>0</v>
      </c>
      <c r="N2190" s="133"/>
      <c r="P2190" s="71">
        <v>-140.15</v>
      </c>
      <c r="R2190" s="132" t="s">
        <v>2328</v>
      </c>
      <c r="S2190" s="132"/>
      <c r="T2190" s="132"/>
      <c r="U2190" s="132"/>
      <c r="V2190" s="132"/>
      <c r="W2190" s="132"/>
      <c r="X2190" s="132"/>
      <c r="Y2190" s="132"/>
    </row>
    <row r="2191" spans="1:25" ht="0.75" customHeight="1" x14ac:dyDescent="0.25"/>
    <row r="2192" spans="1:25" x14ac:dyDescent="0.25">
      <c r="A2192" s="132" t="s">
        <v>2329</v>
      </c>
      <c r="B2192" s="132"/>
      <c r="C2192" s="132"/>
      <c r="D2192" s="132"/>
      <c r="G2192" s="133">
        <v>1538.43</v>
      </c>
      <c r="H2192" s="133"/>
      <c r="I2192" s="71">
        <v>0</v>
      </c>
      <c r="K2192" s="71">
        <v>1538.43</v>
      </c>
      <c r="M2192" s="133">
        <v>2307.645</v>
      </c>
      <c r="N2192" s="133"/>
      <c r="P2192" s="71">
        <v>2307.645</v>
      </c>
      <c r="R2192" s="132" t="s">
        <v>2330</v>
      </c>
      <c r="S2192" s="132"/>
      <c r="T2192" s="132"/>
      <c r="U2192" s="132"/>
      <c r="V2192" s="132"/>
      <c r="W2192" s="132"/>
      <c r="X2192" s="132"/>
      <c r="Y2192" s="132"/>
    </row>
    <row r="2193" spans="1:25" ht="0.75" customHeight="1" x14ac:dyDescent="0.25"/>
    <row r="2194" spans="1:25" x14ac:dyDescent="0.25">
      <c r="A2194" s="132" t="s">
        <v>2331</v>
      </c>
      <c r="B2194" s="132"/>
      <c r="C2194" s="132"/>
      <c r="D2194" s="132"/>
      <c r="G2194" s="133">
        <v>2254.1999999999998</v>
      </c>
      <c r="H2194" s="133"/>
      <c r="I2194" s="71">
        <v>4738.87</v>
      </c>
      <c r="K2194" s="71">
        <v>-2484.67</v>
      </c>
      <c r="M2194" s="133">
        <v>3381.3</v>
      </c>
      <c r="N2194" s="133"/>
      <c r="P2194" s="71">
        <v>-1357.57</v>
      </c>
      <c r="R2194" s="132" t="s">
        <v>2332</v>
      </c>
      <c r="S2194" s="132"/>
      <c r="T2194" s="132"/>
      <c r="U2194" s="132"/>
      <c r="V2194" s="132"/>
      <c r="W2194" s="132"/>
      <c r="X2194" s="132"/>
      <c r="Y2194" s="132"/>
    </row>
    <row r="2195" spans="1:25" ht="0.75" customHeight="1" x14ac:dyDescent="0.25"/>
    <row r="2196" spans="1:25" x14ac:dyDescent="0.25">
      <c r="A2196" s="132" t="s">
        <v>2333</v>
      </c>
      <c r="B2196" s="132"/>
      <c r="C2196" s="132"/>
      <c r="D2196" s="132"/>
      <c r="G2196" s="133">
        <v>1445.62</v>
      </c>
      <c r="H2196" s="133"/>
      <c r="I2196" s="71">
        <v>2306.25</v>
      </c>
      <c r="K2196" s="71">
        <v>-860.63</v>
      </c>
      <c r="M2196" s="133">
        <v>2168.4299999999998</v>
      </c>
      <c r="N2196" s="133"/>
      <c r="P2196" s="71">
        <v>-137.82</v>
      </c>
      <c r="R2196" s="132" t="s">
        <v>2334</v>
      </c>
      <c r="S2196" s="132"/>
      <c r="T2196" s="132"/>
      <c r="U2196" s="132"/>
      <c r="V2196" s="132"/>
      <c r="W2196" s="132"/>
      <c r="X2196" s="132"/>
      <c r="Y2196" s="132"/>
    </row>
    <row r="2197" spans="1:25" ht="0.75" customHeight="1" x14ac:dyDescent="0.25"/>
    <row r="2198" spans="1:25" x14ac:dyDescent="0.25">
      <c r="A2198" s="132" t="s">
        <v>2335</v>
      </c>
      <c r="B2198" s="132"/>
      <c r="C2198" s="132"/>
      <c r="D2198" s="132"/>
      <c r="G2198" s="133">
        <v>305.33</v>
      </c>
      <c r="H2198" s="133"/>
      <c r="I2198" s="71">
        <v>577.07000000000005</v>
      </c>
      <c r="K2198" s="71">
        <v>-271.74</v>
      </c>
      <c r="M2198" s="133">
        <v>457.995</v>
      </c>
      <c r="N2198" s="133"/>
      <c r="P2198" s="71">
        <v>-119.075</v>
      </c>
      <c r="R2198" s="132" t="s">
        <v>2336</v>
      </c>
      <c r="S2198" s="132"/>
      <c r="T2198" s="132"/>
      <c r="U2198" s="132"/>
      <c r="V2198" s="132"/>
      <c r="W2198" s="132"/>
      <c r="X2198" s="132"/>
      <c r="Y2198" s="132"/>
    </row>
    <row r="2199" spans="1:25" ht="0.75" customHeight="1" x14ac:dyDescent="0.25"/>
    <row r="2200" spans="1:25" x14ac:dyDescent="0.25">
      <c r="A2200" s="132" t="s">
        <v>2337</v>
      </c>
      <c r="B2200" s="132"/>
      <c r="C2200" s="132"/>
      <c r="D2200" s="132"/>
      <c r="G2200" s="133">
        <v>14.81</v>
      </c>
      <c r="H2200" s="133"/>
      <c r="I2200" s="71">
        <v>0</v>
      </c>
      <c r="K2200" s="71">
        <v>14.81</v>
      </c>
      <c r="M2200" s="133">
        <v>22.215</v>
      </c>
      <c r="N2200" s="133"/>
      <c r="P2200" s="71">
        <v>22.215</v>
      </c>
      <c r="R2200" s="132" t="s">
        <v>2338</v>
      </c>
      <c r="S2200" s="132"/>
      <c r="T2200" s="132"/>
      <c r="U2200" s="132"/>
      <c r="V2200" s="132"/>
      <c r="W2200" s="132"/>
      <c r="X2200" s="132"/>
      <c r="Y2200" s="132"/>
    </row>
    <row r="2201" spans="1:25" ht="0.75" customHeight="1" x14ac:dyDescent="0.25"/>
    <row r="2202" spans="1:25" x14ac:dyDescent="0.25">
      <c r="A2202" s="132" t="s">
        <v>2339</v>
      </c>
      <c r="B2202" s="132"/>
      <c r="C2202" s="132"/>
      <c r="D2202" s="132"/>
      <c r="G2202" s="133">
        <v>19.350000000000001</v>
      </c>
      <c r="H2202" s="133"/>
      <c r="I2202" s="71">
        <v>0</v>
      </c>
      <c r="K2202" s="71">
        <v>19.350000000000001</v>
      </c>
      <c r="M2202" s="133">
        <v>29.024999999999999</v>
      </c>
      <c r="N2202" s="133"/>
      <c r="P2202" s="71">
        <v>29.024999999999999</v>
      </c>
      <c r="R2202" s="132" t="s">
        <v>2340</v>
      </c>
      <c r="S2202" s="132"/>
      <c r="T2202" s="132"/>
      <c r="U2202" s="132"/>
      <c r="V2202" s="132"/>
      <c r="W2202" s="132"/>
      <c r="X2202" s="132"/>
      <c r="Y2202" s="132"/>
    </row>
    <row r="2203" spans="1:25" ht="0.75" customHeight="1" x14ac:dyDescent="0.25"/>
    <row r="2204" spans="1:25" x14ac:dyDescent="0.25">
      <c r="A2204" s="132" t="s">
        <v>2341</v>
      </c>
      <c r="B2204" s="132"/>
      <c r="C2204" s="132"/>
      <c r="D2204" s="132"/>
      <c r="G2204" s="133">
        <v>157.27000000000001</v>
      </c>
      <c r="H2204" s="133"/>
      <c r="I2204" s="71">
        <v>0</v>
      </c>
      <c r="K2204" s="71">
        <v>157.27000000000001</v>
      </c>
      <c r="M2204" s="133">
        <v>235.905</v>
      </c>
      <c r="N2204" s="133"/>
      <c r="P2204" s="71">
        <v>235.905</v>
      </c>
      <c r="R2204" s="132" t="s">
        <v>2342</v>
      </c>
      <c r="S2204" s="132"/>
      <c r="T2204" s="132"/>
      <c r="U2204" s="132"/>
      <c r="V2204" s="132"/>
      <c r="W2204" s="132"/>
      <c r="X2204" s="132"/>
      <c r="Y2204" s="132"/>
    </row>
    <row r="2205" spans="1:25" ht="0.75" customHeight="1" x14ac:dyDescent="0.25"/>
    <row r="2206" spans="1:25" x14ac:dyDescent="0.25">
      <c r="A2206" s="132" t="s">
        <v>2343</v>
      </c>
      <c r="B2206" s="132"/>
      <c r="C2206" s="132"/>
      <c r="D2206" s="132"/>
      <c r="G2206" s="133">
        <v>2.09</v>
      </c>
      <c r="H2206" s="133"/>
      <c r="I2206" s="71">
        <v>0</v>
      </c>
      <c r="K2206" s="71">
        <v>2.09</v>
      </c>
      <c r="M2206" s="133">
        <v>3.1349999999999998</v>
      </c>
      <c r="N2206" s="133"/>
      <c r="P2206" s="71">
        <v>3.1349999999999998</v>
      </c>
      <c r="R2206" s="132" t="s">
        <v>2344</v>
      </c>
      <c r="S2206" s="132"/>
      <c r="T2206" s="132"/>
      <c r="U2206" s="132"/>
      <c r="V2206" s="132"/>
      <c r="W2206" s="132"/>
      <c r="X2206" s="132"/>
      <c r="Y2206" s="132"/>
    </row>
    <row r="2207" spans="1:25" ht="0.75" customHeight="1" x14ac:dyDescent="0.25"/>
    <row r="2208" spans="1:25" x14ac:dyDescent="0.25">
      <c r="A2208" s="132" t="s">
        <v>2345</v>
      </c>
      <c r="B2208" s="132"/>
      <c r="C2208" s="132"/>
      <c r="D2208" s="132"/>
      <c r="G2208" s="133">
        <v>1167.8699999999999</v>
      </c>
      <c r="H2208" s="133"/>
      <c r="I2208" s="71">
        <v>0</v>
      </c>
      <c r="K2208" s="71">
        <v>1167.8699999999999</v>
      </c>
      <c r="M2208" s="133">
        <v>1751.8050000000001</v>
      </c>
      <c r="N2208" s="133"/>
      <c r="P2208" s="71">
        <v>1751.8050000000001</v>
      </c>
      <c r="R2208" s="132" t="s">
        <v>2346</v>
      </c>
      <c r="S2208" s="132"/>
      <c r="T2208" s="132"/>
      <c r="U2208" s="132"/>
      <c r="V2208" s="132"/>
      <c r="W2208" s="132"/>
      <c r="X2208" s="132"/>
      <c r="Y2208" s="132"/>
    </row>
    <row r="2209" spans="1:25" ht="0.75" customHeight="1" x14ac:dyDescent="0.25"/>
    <row r="2210" spans="1:25" x14ac:dyDescent="0.25">
      <c r="A2210" s="132" t="s">
        <v>2347</v>
      </c>
      <c r="B2210" s="132"/>
      <c r="C2210" s="132"/>
      <c r="D2210" s="132"/>
      <c r="G2210" s="133">
        <v>80.17</v>
      </c>
      <c r="H2210" s="133"/>
      <c r="I2210" s="71">
        <v>0</v>
      </c>
      <c r="K2210" s="71">
        <v>80.17</v>
      </c>
      <c r="M2210" s="133">
        <v>120.255</v>
      </c>
      <c r="N2210" s="133"/>
      <c r="P2210" s="71">
        <v>120.255</v>
      </c>
      <c r="R2210" s="132" t="s">
        <v>2348</v>
      </c>
      <c r="S2210" s="132"/>
      <c r="T2210" s="132"/>
      <c r="U2210" s="132"/>
      <c r="V2210" s="132"/>
      <c r="W2210" s="132"/>
      <c r="X2210" s="132"/>
      <c r="Y2210" s="132"/>
    </row>
    <row r="2211" spans="1:25" ht="0.75" customHeight="1" x14ac:dyDescent="0.25"/>
    <row r="2212" spans="1:25" x14ac:dyDescent="0.25">
      <c r="A2212" s="132" t="s">
        <v>2349</v>
      </c>
      <c r="B2212" s="132"/>
      <c r="C2212" s="132"/>
      <c r="D2212" s="132"/>
      <c r="G2212" s="133">
        <v>161.37</v>
      </c>
      <c r="H2212" s="133"/>
      <c r="I2212" s="71">
        <v>0</v>
      </c>
      <c r="K2212" s="71">
        <v>161.37</v>
      </c>
      <c r="M2212" s="133">
        <v>242.05500000000001</v>
      </c>
      <c r="N2212" s="133"/>
      <c r="P2212" s="71">
        <v>242.05500000000001</v>
      </c>
      <c r="R2212" s="132" t="s">
        <v>2350</v>
      </c>
      <c r="S2212" s="132"/>
      <c r="T2212" s="132"/>
      <c r="U2212" s="132"/>
      <c r="V2212" s="132"/>
      <c r="W2212" s="132"/>
      <c r="X2212" s="132"/>
      <c r="Y2212" s="132"/>
    </row>
    <row r="2213" spans="1:25" ht="0.75" customHeight="1" x14ac:dyDescent="0.25"/>
    <row r="2214" spans="1:25" x14ac:dyDescent="0.25">
      <c r="A2214" s="132" t="s">
        <v>2351</v>
      </c>
      <c r="B2214" s="132"/>
      <c r="C2214" s="132"/>
      <c r="D2214" s="132"/>
      <c r="G2214" s="133">
        <v>0.14000000000000001</v>
      </c>
      <c r="H2214" s="133"/>
      <c r="I2214" s="71">
        <v>0</v>
      </c>
      <c r="K2214" s="71">
        <v>0.14000000000000001</v>
      </c>
      <c r="M2214" s="133">
        <v>0.21</v>
      </c>
      <c r="N2214" s="133"/>
      <c r="P2214" s="71">
        <v>0.21</v>
      </c>
      <c r="R2214" s="132" t="s">
        <v>2352</v>
      </c>
      <c r="S2214" s="132"/>
      <c r="T2214" s="132"/>
      <c r="U2214" s="132"/>
      <c r="V2214" s="132"/>
      <c r="W2214" s="132"/>
      <c r="X2214" s="132"/>
      <c r="Y2214" s="132"/>
    </row>
    <row r="2215" spans="1:25" ht="0.75" customHeight="1" x14ac:dyDescent="0.25"/>
    <row r="2216" spans="1:25" x14ac:dyDescent="0.25">
      <c r="A2216" s="132" t="s">
        <v>2353</v>
      </c>
      <c r="B2216" s="132"/>
      <c r="C2216" s="132"/>
      <c r="D2216" s="132"/>
      <c r="G2216" s="133">
        <v>33.86</v>
      </c>
      <c r="H2216" s="133"/>
      <c r="I2216" s="71">
        <v>0</v>
      </c>
      <c r="K2216" s="71">
        <v>33.86</v>
      </c>
      <c r="M2216" s="133">
        <v>50.79</v>
      </c>
      <c r="N2216" s="133"/>
      <c r="P2216" s="71">
        <v>50.79</v>
      </c>
      <c r="R2216" s="132" t="s">
        <v>2354</v>
      </c>
      <c r="S2216" s="132"/>
      <c r="T2216" s="132"/>
      <c r="U2216" s="132"/>
      <c r="V2216" s="132"/>
      <c r="W2216" s="132"/>
      <c r="X2216" s="132"/>
      <c r="Y2216" s="132"/>
    </row>
    <row r="2217" spans="1:25" ht="0.75" customHeight="1" x14ac:dyDescent="0.25"/>
    <row r="2218" spans="1:25" x14ac:dyDescent="0.25">
      <c r="A2218" s="132" t="s">
        <v>2355</v>
      </c>
      <c r="B2218" s="132"/>
      <c r="C2218" s="132"/>
      <c r="D2218" s="132"/>
      <c r="G2218" s="133">
        <v>80.5</v>
      </c>
      <c r="H2218" s="133"/>
      <c r="I2218" s="71">
        <v>0</v>
      </c>
      <c r="K2218" s="71">
        <v>80.5</v>
      </c>
      <c r="M2218" s="133">
        <v>120.75</v>
      </c>
      <c r="N2218" s="133"/>
      <c r="P2218" s="71">
        <v>120.75</v>
      </c>
      <c r="R2218" s="132" t="s">
        <v>2356</v>
      </c>
      <c r="S2218" s="132"/>
      <c r="T2218" s="132"/>
      <c r="U2218" s="132"/>
      <c r="V2218" s="132"/>
      <c r="W2218" s="132"/>
      <c r="X2218" s="132"/>
      <c r="Y2218" s="132"/>
    </row>
    <row r="2219" spans="1:25" ht="0.75" customHeight="1" x14ac:dyDescent="0.25"/>
    <row r="2220" spans="1:25" x14ac:dyDescent="0.25">
      <c r="A2220" s="132" t="s">
        <v>2357</v>
      </c>
      <c r="B2220" s="132"/>
      <c r="C2220" s="132"/>
      <c r="D2220" s="132"/>
      <c r="G2220" s="133">
        <v>748.39</v>
      </c>
      <c r="H2220" s="133"/>
      <c r="I2220" s="71">
        <v>1485.68</v>
      </c>
      <c r="K2220" s="71">
        <v>-737.29</v>
      </c>
      <c r="M2220" s="133">
        <v>1122.585</v>
      </c>
      <c r="N2220" s="133"/>
      <c r="P2220" s="71">
        <v>-363.09500000000003</v>
      </c>
      <c r="R2220" s="132" t="s">
        <v>2358</v>
      </c>
      <c r="S2220" s="132"/>
      <c r="T2220" s="132"/>
      <c r="U2220" s="132"/>
      <c r="V2220" s="132"/>
      <c r="W2220" s="132"/>
      <c r="X2220" s="132"/>
      <c r="Y2220" s="132"/>
    </row>
    <row r="2221" spans="1:25" ht="0.75" customHeight="1" x14ac:dyDescent="0.25"/>
    <row r="2222" spans="1:25" x14ac:dyDescent="0.25">
      <c r="A2222" s="132" t="s">
        <v>2359</v>
      </c>
      <c r="B2222" s="132"/>
      <c r="C2222" s="132"/>
      <c r="D2222" s="132"/>
      <c r="G2222" s="133">
        <v>0.25</v>
      </c>
      <c r="H2222" s="133"/>
      <c r="I2222" s="71">
        <v>0</v>
      </c>
      <c r="K2222" s="71">
        <v>0.25</v>
      </c>
      <c r="M2222" s="133">
        <v>0.375</v>
      </c>
      <c r="N2222" s="133"/>
      <c r="P2222" s="71">
        <v>0.375</v>
      </c>
      <c r="R2222" s="132" t="s">
        <v>2360</v>
      </c>
      <c r="S2222" s="132"/>
      <c r="T2222" s="132"/>
      <c r="U2222" s="132"/>
      <c r="V2222" s="132"/>
      <c r="W2222" s="132"/>
      <c r="X2222" s="132"/>
      <c r="Y2222" s="132"/>
    </row>
    <row r="2223" spans="1:25" ht="0.75" customHeight="1" x14ac:dyDescent="0.25"/>
    <row r="2224" spans="1:25" x14ac:dyDescent="0.25">
      <c r="A2224" s="132" t="s">
        <v>2361</v>
      </c>
      <c r="B2224" s="132"/>
      <c r="C2224" s="132"/>
      <c r="D2224" s="132"/>
      <c r="G2224" s="133">
        <v>1214.4100000000001</v>
      </c>
      <c r="H2224" s="133"/>
      <c r="I2224" s="71">
        <v>2416.9299999999998</v>
      </c>
      <c r="K2224" s="71">
        <v>-1202.52</v>
      </c>
      <c r="M2224" s="133">
        <v>1821.615</v>
      </c>
      <c r="N2224" s="133"/>
      <c r="P2224" s="71">
        <v>-595.31500000000005</v>
      </c>
      <c r="R2224" s="132" t="s">
        <v>2362</v>
      </c>
      <c r="S2224" s="132"/>
      <c r="T2224" s="132"/>
      <c r="U2224" s="132"/>
      <c r="V2224" s="132"/>
      <c r="W2224" s="132"/>
      <c r="X2224" s="132"/>
      <c r="Y2224" s="132"/>
    </row>
    <row r="2225" spans="1:25" ht="0.75" customHeight="1" x14ac:dyDescent="0.25"/>
    <row r="2226" spans="1:25" x14ac:dyDescent="0.25">
      <c r="A2226" s="132" t="s">
        <v>2363</v>
      </c>
      <c r="B2226" s="132"/>
      <c r="C2226" s="132"/>
      <c r="D2226" s="132"/>
      <c r="G2226" s="133">
        <v>3.12</v>
      </c>
      <c r="H2226" s="133"/>
      <c r="I2226" s="71">
        <v>0</v>
      </c>
      <c r="K2226" s="71">
        <v>3.12</v>
      </c>
      <c r="M2226" s="133">
        <v>4.68</v>
      </c>
      <c r="N2226" s="133"/>
      <c r="P2226" s="71">
        <v>4.68</v>
      </c>
      <c r="R2226" s="132" t="s">
        <v>2364</v>
      </c>
      <c r="S2226" s="132"/>
      <c r="T2226" s="132"/>
      <c r="U2226" s="132"/>
      <c r="V2226" s="132"/>
      <c r="W2226" s="132"/>
      <c r="X2226" s="132"/>
      <c r="Y2226" s="132"/>
    </row>
    <row r="2227" spans="1:25" ht="0.75" customHeight="1" x14ac:dyDescent="0.25"/>
    <row r="2228" spans="1:25" x14ac:dyDescent="0.25">
      <c r="A2228" s="132" t="s">
        <v>2365</v>
      </c>
      <c r="B2228" s="132"/>
      <c r="C2228" s="132"/>
      <c r="D2228" s="132"/>
      <c r="G2228" s="133">
        <v>3.41</v>
      </c>
      <c r="H2228" s="133"/>
      <c r="I2228" s="71">
        <v>16.97</v>
      </c>
      <c r="K2228" s="71">
        <v>-13.56</v>
      </c>
      <c r="M2228" s="133">
        <v>5.1150000000000002</v>
      </c>
      <c r="N2228" s="133"/>
      <c r="P2228" s="71">
        <v>-11.855</v>
      </c>
      <c r="R2228" s="132" t="s">
        <v>2366</v>
      </c>
      <c r="S2228" s="132"/>
      <c r="T2228" s="132"/>
      <c r="U2228" s="132"/>
      <c r="V2228" s="132"/>
      <c r="W2228" s="132"/>
      <c r="X2228" s="132"/>
      <c r="Y2228" s="132"/>
    </row>
    <row r="2229" spans="1:25" ht="0.75" customHeight="1" x14ac:dyDescent="0.25"/>
    <row r="2230" spans="1:25" x14ac:dyDescent="0.25">
      <c r="A2230" s="132" t="s">
        <v>2367</v>
      </c>
      <c r="B2230" s="132"/>
      <c r="C2230" s="132"/>
      <c r="D2230" s="132"/>
      <c r="G2230" s="133">
        <v>5.85</v>
      </c>
      <c r="H2230" s="133"/>
      <c r="I2230" s="71">
        <v>81.5</v>
      </c>
      <c r="K2230" s="71">
        <v>-75.650000000000006</v>
      </c>
      <c r="M2230" s="133">
        <v>8.7750000000000004</v>
      </c>
      <c r="N2230" s="133"/>
      <c r="P2230" s="71">
        <v>-72.724999999999994</v>
      </c>
      <c r="R2230" s="132" t="s">
        <v>2368</v>
      </c>
      <c r="S2230" s="132"/>
      <c r="T2230" s="132"/>
      <c r="U2230" s="132"/>
      <c r="V2230" s="132"/>
      <c r="W2230" s="132"/>
      <c r="X2230" s="132"/>
      <c r="Y2230" s="132"/>
    </row>
    <row r="2231" spans="1:25" ht="0.75" customHeight="1" x14ac:dyDescent="0.25"/>
    <row r="2232" spans="1:25" x14ac:dyDescent="0.25">
      <c r="A2232" s="132" t="s">
        <v>2369</v>
      </c>
      <c r="B2232" s="132"/>
      <c r="C2232" s="132"/>
      <c r="D2232" s="132"/>
      <c r="G2232" s="133">
        <v>1.93</v>
      </c>
      <c r="H2232" s="133"/>
      <c r="I2232" s="71">
        <v>1.48</v>
      </c>
      <c r="K2232" s="71">
        <v>0.45</v>
      </c>
      <c r="M2232" s="133">
        <v>2.895</v>
      </c>
      <c r="N2232" s="133"/>
      <c r="P2232" s="71">
        <v>1.415</v>
      </c>
      <c r="R2232" s="132" t="s">
        <v>2370</v>
      </c>
      <c r="S2232" s="132"/>
      <c r="T2232" s="132"/>
      <c r="U2232" s="132"/>
      <c r="V2232" s="132"/>
      <c r="W2232" s="132"/>
      <c r="X2232" s="132"/>
      <c r="Y2232" s="132"/>
    </row>
    <row r="2233" spans="1:25" ht="0.75" customHeight="1" x14ac:dyDescent="0.25"/>
    <row r="2234" spans="1:25" x14ac:dyDescent="0.25">
      <c r="A2234" s="132" t="s">
        <v>2371</v>
      </c>
      <c r="B2234" s="132"/>
      <c r="C2234" s="132"/>
      <c r="D2234" s="132"/>
      <c r="G2234" s="133">
        <v>176.93</v>
      </c>
      <c r="H2234" s="133"/>
      <c r="I2234" s="71">
        <v>0</v>
      </c>
      <c r="K2234" s="71">
        <v>176.93</v>
      </c>
      <c r="M2234" s="133">
        <v>265.39499999999998</v>
      </c>
      <c r="N2234" s="133"/>
      <c r="P2234" s="71">
        <v>265.39499999999998</v>
      </c>
      <c r="R2234" s="132" t="s">
        <v>2372</v>
      </c>
      <c r="S2234" s="132"/>
      <c r="T2234" s="132"/>
      <c r="U2234" s="132"/>
      <c r="V2234" s="132"/>
      <c r="W2234" s="132"/>
      <c r="X2234" s="132"/>
      <c r="Y2234" s="132"/>
    </row>
    <row r="2235" spans="1:25" ht="0.75" customHeight="1" x14ac:dyDescent="0.25"/>
    <row r="2236" spans="1:25" x14ac:dyDescent="0.25">
      <c r="A2236" s="132" t="s">
        <v>2373</v>
      </c>
      <c r="B2236" s="132"/>
      <c r="C2236" s="132"/>
      <c r="D2236" s="132"/>
      <c r="G2236" s="133">
        <v>10.82</v>
      </c>
      <c r="H2236" s="133"/>
      <c r="I2236" s="71">
        <v>46.5</v>
      </c>
      <c r="K2236" s="71">
        <v>-35.68</v>
      </c>
      <c r="M2236" s="133">
        <v>16.23</v>
      </c>
      <c r="N2236" s="133"/>
      <c r="P2236" s="71">
        <v>-30.27</v>
      </c>
      <c r="R2236" s="132" t="s">
        <v>2374</v>
      </c>
      <c r="S2236" s="132"/>
      <c r="T2236" s="132"/>
      <c r="U2236" s="132"/>
      <c r="V2236" s="132"/>
      <c r="W2236" s="132"/>
      <c r="X2236" s="132"/>
      <c r="Y2236" s="132"/>
    </row>
    <row r="2237" spans="1:25" ht="0.75" customHeight="1" x14ac:dyDescent="0.25"/>
    <row r="2238" spans="1:25" x14ac:dyDescent="0.25">
      <c r="A2238" s="132" t="s">
        <v>2375</v>
      </c>
      <c r="B2238" s="132"/>
      <c r="C2238" s="132"/>
      <c r="D2238" s="132"/>
      <c r="G2238" s="133">
        <v>424.17</v>
      </c>
      <c r="H2238" s="133"/>
      <c r="I2238" s="71">
        <v>0</v>
      </c>
      <c r="K2238" s="71">
        <v>424.17</v>
      </c>
      <c r="M2238" s="133">
        <v>636.255</v>
      </c>
      <c r="N2238" s="133"/>
      <c r="P2238" s="71">
        <v>636.255</v>
      </c>
      <c r="R2238" s="132" t="s">
        <v>2376</v>
      </c>
      <c r="S2238" s="132"/>
      <c r="T2238" s="132"/>
      <c r="U2238" s="132"/>
      <c r="V2238" s="132"/>
      <c r="W2238" s="132"/>
      <c r="X2238" s="132"/>
      <c r="Y2238" s="132"/>
    </row>
    <row r="2239" spans="1:25" ht="0.75" customHeight="1" x14ac:dyDescent="0.25"/>
    <row r="2240" spans="1:25" x14ac:dyDescent="0.25">
      <c r="A2240" s="132" t="s">
        <v>2377</v>
      </c>
      <c r="B2240" s="132"/>
      <c r="C2240" s="132"/>
      <c r="D2240" s="132"/>
      <c r="G2240" s="133">
        <v>881.47</v>
      </c>
      <c r="H2240" s="133"/>
      <c r="I2240" s="71">
        <v>207.26</v>
      </c>
      <c r="K2240" s="71">
        <v>674.21</v>
      </c>
      <c r="M2240" s="133">
        <v>1322.2049999999999</v>
      </c>
      <c r="N2240" s="133"/>
      <c r="P2240" s="71">
        <v>1114.9449999999999</v>
      </c>
      <c r="R2240" s="132" t="s">
        <v>2378</v>
      </c>
      <c r="S2240" s="132"/>
      <c r="T2240" s="132"/>
      <c r="U2240" s="132"/>
      <c r="V2240" s="132"/>
      <c r="W2240" s="132"/>
      <c r="X2240" s="132"/>
      <c r="Y2240" s="132"/>
    </row>
    <row r="2241" spans="1:25" ht="0.75" customHeight="1" x14ac:dyDescent="0.25"/>
    <row r="2242" spans="1:25" x14ac:dyDescent="0.25">
      <c r="A2242" s="132" t="s">
        <v>2379</v>
      </c>
      <c r="B2242" s="132"/>
      <c r="C2242" s="132"/>
      <c r="D2242" s="132"/>
      <c r="G2242" s="133">
        <v>6.06</v>
      </c>
      <c r="H2242" s="133"/>
      <c r="I2242" s="71">
        <v>0</v>
      </c>
      <c r="K2242" s="71">
        <v>6.06</v>
      </c>
      <c r="M2242" s="133">
        <v>9.09</v>
      </c>
      <c r="N2242" s="133"/>
      <c r="P2242" s="71">
        <v>9.09</v>
      </c>
      <c r="R2242" s="132" t="s">
        <v>2380</v>
      </c>
      <c r="S2242" s="132"/>
      <c r="T2242" s="132"/>
      <c r="U2242" s="132"/>
      <c r="V2242" s="132"/>
      <c r="W2242" s="132"/>
      <c r="X2242" s="132"/>
      <c r="Y2242" s="132"/>
    </row>
    <row r="2243" spans="1:25" ht="0.75" customHeight="1" x14ac:dyDescent="0.25"/>
    <row r="2244" spans="1:25" x14ac:dyDescent="0.25">
      <c r="A2244" s="132" t="s">
        <v>2381</v>
      </c>
      <c r="B2244" s="132"/>
      <c r="C2244" s="132"/>
      <c r="D2244" s="132"/>
      <c r="G2244" s="133">
        <v>25.89</v>
      </c>
      <c r="H2244" s="133"/>
      <c r="I2244" s="71">
        <v>66.430000000000007</v>
      </c>
      <c r="K2244" s="71">
        <v>-40.54</v>
      </c>
      <c r="M2244" s="133">
        <v>38.835000000000001</v>
      </c>
      <c r="N2244" s="133"/>
      <c r="P2244" s="71">
        <v>-27.594999999999999</v>
      </c>
      <c r="R2244" s="132" t="s">
        <v>2382</v>
      </c>
      <c r="S2244" s="132"/>
      <c r="T2244" s="132"/>
      <c r="U2244" s="132"/>
      <c r="V2244" s="132"/>
      <c r="W2244" s="132"/>
      <c r="X2244" s="132"/>
      <c r="Y2244" s="132"/>
    </row>
    <row r="2245" spans="1:25" ht="0.75" customHeight="1" x14ac:dyDescent="0.25"/>
    <row r="2246" spans="1:25" x14ac:dyDescent="0.25">
      <c r="A2246" s="132" t="s">
        <v>2383</v>
      </c>
      <c r="B2246" s="132"/>
      <c r="C2246" s="132"/>
      <c r="D2246" s="132"/>
      <c r="G2246" s="133">
        <v>6.85</v>
      </c>
      <c r="H2246" s="133"/>
      <c r="I2246" s="71">
        <v>8.6199999999999992</v>
      </c>
      <c r="K2246" s="71">
        <v>-1.77</v>
      </c>
      <c r="M2246" s="133">
        <v>10.275</v>
      </c>
      <c r="N2246" s="133"/>
      <c r="P2246" s="71">
        <v>1.655</v>
      </c>
      <c r="R2246" s="132" t="s">
        <v>2384</v>
      </c>
      <c r="S2246" s="132"/>
      <c r="T2246" s="132"/>
      <c r="U2246" s="132"/>
      <c r="V2246" s="132"/>
      <c r="W2246" s="132"/>
      <c r="X2246" s="132"/>
      <c r="Y2246" s="132"/>
    </row>
    <row r="2247" spans="1:25" ht="0.75" customHeight="1" x14ac:dyDescent="0.25"/>
    <row r="2248" spans="1:25" x14ac:dyDescent="0.25">
      <c r="A2248" s="132" t="s">
        <v>2385</v>
      </c>
      <c r="B2248" s="132"/>
      <c r="C2248" s="132"/>
      <c r="D2248" s="132"/>
      <c r="G2248" s="133">
        <v>2.3199999999999998</v>
      </c>
      <c r="H2248" s="133"/>
      <c r="I2248" s="71">
        <v>2.13</v>
      </c>
      <c r="K2248" s="71">
        <v>0.19</v>
      </c>
      <c r="M2248" s="133">
        <v>3.48</v>
      </c>
      <c r="N2248" s="133"/>
      <c r="P2248" s="71">
        <v>1.35</v>
      </c>
      <c r="R2248" s="132" t="s">
        <v>2386</v>
      </c>
      <c r="S2248" s="132"/>
      <c r="T2248" s="132"/>
      <c r="U2248" s="132"/>
      <c r="V2248" s="132"/>
      <c r="W2248" s="132"/>
      <c r="X2248" s="132"/>
      <c r="Y2248" s="132"/>
    </row>
    <row r="2249" spans="1:25" ht="0.75" customHeight="1" x14ac:dyDescent="0.25"/>
    <row r="2250" spans="1:25" x14ac:dyDescent="0.25">
      <c r="A2250" s="132" t="s">
        <v>2387</v>
      </c>
      <c r="B2250" s="132"/>
      <c r="C2250" s="132"/>
      <c r="D2250" s="132"/>
      <c r="G2250" s="133">
        <v>2.72</v>
      </c>
      <c r="H2250" s="133"/>
      <c r="I2250" s="71">
        <v>57.11</v>
      </c>
      <c r="K2250" s="71">
        <v>-54.39</v>
      </c>
      <c r="M2250" s="133">
        <v>4.08</v>
      </c>
      <c r="N2250" s="133"/>
      <c r="P2250" s="71">
        <v>-53.03</v>
      </c>
      <c r="R2250" s="132" t="s">
        <v>2388</v>
      </c>
      <c r="S2250" s="132"/>
      <c r="T2250" s="132"/>
      <c r="U2250" s="132"/>
      <c r="V2250" s="132"/>
      <c r="W2250" s="132"/>
      <c r="X2250" s="132"/>
      <c r="Y2250" s="132"/>
    </row>
    <row r="2251" spans="1:25" ht="0.75" customHeight="1" x14ac:dyDescent="0.25"/>
    <row r="2252" spans="1:25" x14ac:dyDescent="0.25">
      <c r="A2252" s="132" t="s">
        <v>2389</v>
      </c>
      <c r="B2252" s="132"/>
      <c r="C2252" s="132"/>
      <c r="D2252" s="132"/>
      <c r="G2252" s="133">
        <v>0</v>
      </c>
      <c r="H2252" s="133"/>
      <c r="I2252" s="71">
        <v>11.55</v>
      </c>
      <c r="K2252" s="71">
        <v>-11.55</v>
      </c>
      <c r="M2252" s="133">
        <v>0</v>
      </c>
      <c r="N2252" s="133"/>
      <c r="P2252" s="71">
        <v>-11.55</v>
      </c>
      <c r="R2252" s="132" t="s">
        <v>2390</v>
      </c>
      <c r="S2252" s="132"/>
      <c r="T2252" s="132"/>
      <c r="U2252" s="132"/>
      <c r="V2252" s="132"/>
      <c r="W2252" s="132"/>
      <c r="X2252" s="132"/>
      <c r="Y2252" s="132"/>
    </row>
    <row r="2253" spans="1:25" x14ac:dyDescent="0.25">
      <c r="A2253" s="132" t="s">
        <v>2391</v>
      </c>
      <c r="B2253" s="132"/>
      <c r="C2253" s="132"/>
      <c r="D2253" s="132"/>
      <c r="G2253" s="133">
        <v>5.35</v>
      </c>
      <c r="H2253" s="133"/>
      <c r="I2253" s="71">
        <v>0</v>
      </c>
      <c r="K2253" s="71">
        <v>5.35</v>
      </c>
      <c r="M2253" s="133">
        <v>8.0250000000000004</v>
      </c>
      <c r="N2253" s="133"/>
      <c r="P2253" s="71">
        <v>8.0250000000000004</v>
      </c>
      <c r="R2253" s="132" t="s">
        <v>2392</v>
      </c>
      <c r="S2253" s="132"/>
      <c r="T2253" s="132"/>
      <c r="U2253" s="132"/>
      <c r="V2253" s="132"/>
      <c r="W2253" s="132"/>
      <c r="X2253" s="132"/>
      <c r="Y2253" s="132"/>
    </row>
    <row r="2254" spans="1:25" ht="0.75" customHeight="1" x14ac:dyDescent="0.25"/>
    <row r="2255" spans="1:25" x14ac:dyDescent="0.25">
      <c r="A2255" s="132" t="s">
        <v>2393</v>
      </c>
      <c r="B2255" s="132"/>
      <c r="C2255" s="132"/>
      <c r="D2255" s="132"/>
      <c r="G2255" s="133">
        <v>33.880000000000003</v>
      </c>
      <c r="H2255" s="133"/>
      <c r="I2255" s="71">
        <v>7.39</v>
      </c>
      <c r="K2255" s="71">
        <v>26.49</v>
      </c>
      <c r="M2255" s="133">
        <v>50.82</v>
      </c>
      <c r="N2255" s="133"/>
      <c r="P2255" s="71">
        <v>43.43</v>
      </c>
      <c r="R2255" s="132" t="s">
        <v>2394</v>
      </c>
      <c r="S2255" s="132"/>
      <c r="T2255" s="132"/>
      <c r="U2255" s="132"/>
      <c r="V2255" s="132"/>
      <c r="W2255" s="132"/>
      <c r="X2255" s="132"/>
      <c r="Y2255" s="132"/>
    </row>
    <row r="2256" spans="1:25" ht="0.75" customHeight="1" x14ac:dyDescent="0.25"/>
    <row r="2257" spans="1:25" x14ac:dyDescent="0.25">
      <c r="A2257" s="132" t="s">
        <v>2395</v>
      </c>
      <c r="B2257" s="132"/>
      <c r="C2257" s="132"/>
      <c r="D2257" s="132"/>
      <c r="G2257" s="133">
        <v>1.98</v>
      </c>
      <c r="H2257" s="133"/>
      <c r="I2257" s="71">
        <v>9.0299999999999994</v>
      </c>
      <c r="K2257" s="71">
        <v>-7.05</v>
      </c>
      <c r="M2257" s="133">
        <v>2.97</v>
      </c>
      <c r="N2257" s="133"/>
      <c r="P2257" s="71">
        <v>-6.06</v>
      </c>
      <c r="R2257" s="132" t="s">
        <v>2396</v>
      </c>
      <c r="S2257" s="132"/>
      <c r="T2257" s="132"/>
      <c r="U2257" s="132"/>
      <c r="V2257" s="132"/>
      <c r="W2257" s="132"/>
      <c r="X2257" s="132"/>
      <c r="Y2257" s="132"/>
    </row>
    <row r="2258" spans="1:25" ht="0.75" customHeight="1" x14ac:dyDescent="0.25"/>
    <row r="2259" spans="1:25" x14ac:dyDescent="0.25">
      <c r="A2259" s="132" t="s">
        <v>2397</v>
      </c>
      <c r="B2259" s="132"/>
      <c r="C2259" s="132"/>
      <c r="D2259" s="132"/>
      <c r="G2259" s="133">
        <v>1.98</v>
      </c>
      <c r="H2259" s="133"/>
      <c r="I2259" s="71">
        <v>0</v>
      </c>
      <c r="K2259" s="71">
        <v>1.98</v>
      </c>
      <c r="M2259" s="133">
        <v>2.97</v>
      </c>
      <c r="N2259" s="133"/>
      <c r="P2259" s="71">
        <v>2.97</v>
      </c>
      <c r="R2259" s="132" t="s">
        <v>2398</v>
      </c>
      <c r="S2259" s="132"/>
      <c r="T2259" s="132"/>
      <c r="U2259" s="132"/>
      <c r="V2259" s="132"/>
      <c r="W2259" s="132"/>
      <c r="X2259" s="132"/>
      <c r="Y2259" s="132"/>
    </row>
    <row r="2260" spans="1:25" ht="0.75" customHeight="1" x14ac:dyDescent="0.25"/>
    <row r="2261" spans="1:25" x14ac:dyDescent="0.25">
      <c r="A2261" s="132" t="s">
        <v>2399</v>
      </c>
      <c r="B2261" s="132"/>
      <c r="C2261" s="132"/>
      <c r="D2261" s="132"/>
      <c r="G2261" s="133">
        <v>1.34</v>
      </c>
      <c r="H2261" s="133"/>
      <c r="I2261" s="71">
        <v>11.55</v>
      </c>
      <c r="K2261" s="71">
        <v>-10.210000000000001</v>
      </c>
      <c r="M2261" s="133">
        <v>2.0099999999999998</v>
      </c>
      <c r="N2261" s="133"/>
      <c r="P2261" s="71">
        <v>-9.5399999999999991</v>
      </c>
      <c r="R2261" s="132" t="s">
        <v>2400</v>
      </c>
      <c r="S2261" s="132"/>
      <c r="T2261" s="132"/>
      <c r="U2261" s="132"/>
      <c r="V2261" s="132"/>
      <c r="W2261" s="132"/>
      <c r="X2261" s="132"/>
      <c r="Y2261" s="132"/>
    </row>
    <row r="2262" spans="1:25" ht="0.75" customHeight="1" x14ac:dyDescent="0.25"/>
    <row r="2263" spans="1:25" x14ac:dyDescent="0.25">
      <c r="A2263" s="132" t="s">
        <v>2401</v>
      </c>
      <c r="B2263" s="132"/>
      <c r="C2263" s="132"/>
      <c r="D2263" s="132"/>
      <c r="G2263" s="133">
        <v>0</v>
      </c>
      <c r="H2263" s="133"/>
      <c r="I2263" s="71">
        <v>9.33</v>
      </c>
      <c r="K2263" s="71">
        <v>-9.33</v>
      </c>
      <c r="M2263" s="133">
        <v>0</v>
      </c>
      <c r="N2263" s="133"/>
      <c r="P2263" s="71">
        <v>-9.33</v>
      </c>
      <c r="R2263" s="132" t="s">
        <v>2402</v>
      </c>
      <c r="S2263" s="132"/>
      <c r="T2263" s="132"/>
      <c r="U2263" s="132"/>
      <c r="V2263" s="132"/>
      <c r="W2263" s="132"/>
      <c r="X2263" s="132"/>
      <c r="Y2263" s="132"/>
    </row>
    <row r="2264" spans="1:25" ht="0.75" customHeight="1" x14ac:dyDescent="0.25"/>
    <row r="2265" spans="1:25" x14ac:dyDescent="0.25">
      <c r="A2265" s="132" t="s">
        <v>2403</v>
      </c>
      <c r="B2265" s="132"/>
      <c r="C2265" s="132"/>
      <c r="D2265" s="132"/>
      <c r="G2265" s="133">
        <v>0</v>
      </c>
      <c r="H2265" s="133"/>
      <c r="I2265" s="71">
        <v>35.47</v>
      </c>
      <c r="K2265" s="71">
        <v>-35.47</v>
      </c>
      <c r="M2265" s="133">
        <v>0</v>
      </c>
      <c r="N2265" s="133"/>
      <c r="P2265" s="71">
        <v>-35.47</v>
      </c>
      <c r="R2265" s="132" t="s">
        <v>2404</v>
      </c>
      <c r="S2265" s="132"/>
      <c r="T2265" s="132"/>
      <c r="U2265" s="132"/>
      <c r="V2265" s="132"/>
      <c r="W2265" s="132"/>
      <c r="X2265" s="132"/>
      <c r="Y2265" s="132"/>
    </row>
    <row r="2266" spans="1:25" ht="0.75" customHeight="1" x14ac:dyDescent="0.25"/>
    <row r="2267" spans="1:25" x14ac:dyDescent="0.25">
      <c r="A2267" s="132" t="s">
        <v>2405</v>
      </c>
      <c r="B2267" s="132"/>
      <c r="C2267" s="132"/>
      <c r="D2267" s="132"/>
      <c r="G2267" s="133">
        <v>29.33</v>
      </c>
      <c r="H2267" s="133"/>
      <c r="I2267" s="71">
        <v>0</v>
      </c>
      <c r="K2267" s="71">
        <v>29.33</v>
      </c>
      <c r="M2267" s="133">
        <v>43.994999999999997</v>
      </c>
      <c r="N2267" s="133"/>
      <c r="P2267" s="71">
        <v>43.994999999999997</v>
      </c>
      <c r="R2267" s="132" t="s">
        <v>2406</v>
      </c>
      <c r="S2267" s="132"/>
      <c r="T2267" s="132"/>
      <c r="U2267" s="132"/>
      <c r="V2267" s="132"/>
      <c r="W2267" s="132"/>
      <c r="X2267" s="132"/>
      <c r="Y2267" s="132"/>
    </row>
    <row r="2268" spans="1:25" ht="0.75" customHeight="1" x14ac:dyDescent="0.25"/>
    <row r="2269" spans="1:25" x14ac:dyDescent="0.25">
      <c r="A2269" s="132" t="s">
        <v>2407</v>
      </c>
      <c r="B2269" s="132"/>
      <c r="C2269" s="132"/>
      <c r="D2269" s="132"/>
      <c r="G2269" s="133">
        <v>2.91</v>
      </c>
      <c r="H2269" s="133"/>
      <c r="I2269" s="71">
        <v>0</v>
      </c>
      <c r="K2269" s="71">
        <v>2.91</v>
      </c>
      <c r="M2269" s="133">
        <v>4.3650000000000002</v>
      </c>
      <c r="N2269" s="133"/>
      <c r="P2269" s="71">
        <v>4.3650000000000002</v>
      </c>
      <c r="R2269" s="132" t="s">
        <v>2408</v>
      </c>
      <c r="S2269" s="132"/>
      <c r="T2269" s="132"/>
      <c r="U2269" s="132"/>
      <c r="V2269" s="132"/>
      <c r="W2269" s="132"/>
      <c r="X2269" s="132"/>
      <c r="Y2269" s="132"/>
    </row>
    <row r="2270" spans="1:25" ht="0.75" customHeight="1" x14ac:dyDescent="0.25"/>
    <row r="2271" spans="1:25" x14ac:dyDescent="0.25">
      <c r="A2271" s="132" t="s">
        <v>2409</v>
      </c>
      <c r="B2271" s="132"/>
      <c r="C2271" s="132"/>
      <c r="D2271" s="132"/>
      <c r="G2271" s="133">
        <v>41.1</v>
      </c>
      <c r="H2271" s="133"/>
      <c r="I2271" s="71">
        <v>0</v>
      </c>
      <c r="K2271" s="71">
        <v>41.1</v>
      </c>
      <c r="M2271" s="133">
        <v>61.65</v>
      </c>
      <c r="N2271" s="133"/>
      <c r="P2271" s="71">
        <v>61.65</v>
      </c>
      <c r="R2271" s="132" t="s">
        <v>2410</v>
      </c>
      <c r="S2271" s="132"/>
      <c r="T2271" s="132"/>
      <c r="U2271" s="132"/>
      <c r="V2271" s="132"/>
      <c r="W2271" s="132"/>
      <c r="X2271" s="132"/>
      <c r="Y2271" s="132"/>
    </row>
    <row r="2272" spans="1:25" ht="0.75" customHeight="1" x14ac:dyDescent="0.25"/>
    <row r="2273" spans="1:25" x14ac:dyDescent="0.25">
      <c r="A2273" s="132" t="s">
        <v>2411</v>
      </c>
      <c r="B2273" s="132"/>
      <c r="C2273" s="132"/>
      <c r="D2273" s="132"/>
      <c r="G2273" s="133">
        <v>84.73</v>
      </c>
      <c r="H2273" s="133"/>
      <c r="I2273" s="71">
        <v>0</v>
      </c>
      <c r="K2273" s="71">
        <v>84.73</v>
      </c>
      <c r="M2273" s="133">
        <v>127.095</v>
      </c>
      <c r="N2273" s="133"/>
      <c r="P2273" s="71">
        <v>127.095</v>
      </c>
      <c r="R2273" s="132" t="s">
        <v>2412</v>
      </c>
      <c r="S2273" s="132"/>
      <c r="T2273" s="132"/>
      <c r="U2273" s="132"/>
      <c r="V2273" s="132"/>
      <c r="W2273" s="132"/>
      <c r="X2273" s="132"/>
      <c r="Y2273" s="132"/>
    </row>
    <row r="2274" spans="1:25" ht="0.75" customHeight="1" x14ac:dyDescent="0.25"/>
    <row r="2275" spans="1:25" x14ac:dyDescent="0.25">
      <c r="A2275" s="132" t="s">
        <v>2413</v>
      </c>
      <c r="B2275" s="132"/>
      <c r="C2275" s="132"/>
      <c r="D2275" s="132"/>
      <c r="G2275" s="133">
        <v>11.81</v>
      </c>
      <c r="H2275" s="133"/>
      <c r="I2275" s="71">
        <v>0</v>
      </c>
      <c r="K2275" s="71">
        <v>11.81</v>
      </c>
      <c r="M2275" s="133">
        <v>17.715</v>
      </c>
      <c r="N2275" s="133"/>
      <c r="P2275" s="71">
        <v>17.715</v>
      </c>
      <c r="R2275" s="132" t="s">
        <v>2414</v>
      </c>
      <c r="S2275" s="132"/>
      <c r="T2275" s="132"/>
      <c r="U2275" s="132"/>
      <c r="V2275" s="132"/>
      <c r="W2275" s="132"/>
      <c r="X2275" s="132"/>
      <c r="Y2275" s="132"/>
    </row>
    <row r="2276" spans="1:25" ht="0.75" customHeight="1" x14ac:dyDescent="0.25"/>
    <row r="2277" spans="1:25" x14ac:dyDescent="0.25">
      <c r="A2277" s="132" t="s">
        <v>2415</v>
      </c>
      <c r="B2277" s="132"/>
      <c r="C2277" s="132"/>
      <c r="D2277" s="132"/>
      <c r="G2277" s="133">
        <v>39.03</v>
      </c>
      <c r="H2277" s="133"/>
      <c r="I2277" s="71">
        <v>0</v>
      </c>
      <c r="K2277" s="71">
        <v>39.03</v>
      </c>
      <c r="M2277" s="133">
        <v>58.545000000000002</v>
      </c>
      <c r="N2277" s="133"/>
      <c r="P2277" s="71">
        <v>58.545000000000002</v>
      </c>
      <c r="R2277" s="132" t="s">
        <v>2414</v>
      </c>
      <c r="S2277" s="132"/>
      <c r="T2277" s="132"/>
      <c r="U2277" s="132"/>
      <c r="V2277" s="132"/>
      <c r="W2277" s="132"/>
      <c r="X2277" s="132"/>
      <c r="Y2277" s="132"/>
    </row>
    <row r="2278" spans="1:25" ht="0.75" customHeight="1" x14ac:dyDescent="0.25"/>
    <row r="2279" spans="1:25" x14ac:dyDescent="0.25">
      <c r="A2279" s="132" t="s">
        <v>2416</v>
      </c>
      <c r="B2279" s="132"/>
      <c r="C2279" s="132"/>
      <c r="D2279" s="132"/>
      <c r="G2279" s="133">
        <v>48.91</v>
      </c>
      <c r="H2279" s="133"/>
      <c r="I2279" s="71">
        <v>0</v>
      </c>
      <c r="K2279" s="71">
        <v>48.91</v>
      </c>
      <c r="M2279" s="133">
        <v>73.364999999999995</v>
      </c>
      <c r="N2279" s="133"/>
      <c r="P2279" s="71">
        <v>73.364999999999995</v>
      </c>
      <c r="R2279" s="132" t="s">
        <v>2417</v>
      </c>
      <c r="S2279" s="132"/>
      <c r="T2279" s="132"/>
      <c r="U2279" s="132"/>
      <c r="V2279" s="132"/>
      <c r="W2279" s="132"/>
      <c r="X2279" s="132"/>
      <c r="Y2279" s="132"/>
    </row>
    <row r="2280" spans="1:25" ht="0.75" customHeight="1" x14ac:dyDescent="0.25"/>
    <row r="2281" spans="1:25" x14ac:dyDescent="0.25">
      <c r="A2281" s="132" t="s">
        <v>2418</v>
      </c>
      <c r="B2281" s="132"/>
      <c r="C2281" s="132"/>
      <c r="D2281" s="132"/>
      <c r="G2281" s="133">
        <v>1006.7</v>
      </c>
      <c r="H2281" s="133"/>
      <c r="I2281" s="71">
        <v>2033.57</v>
      </c>
      <c r="K2281" s="71">
        <v>-1026.8699999999999</v>
      </c>
      <c r="M2281" s="133">
        <v>1510.05</v>
      </c>
      <c r="N2281" s="133"/>
      <c r="P2281" s="71">
        <v>-523.52</v>
      </c>
      <c r="R2281" s="132" t="s">
        <v>2419</v>
      </c>
      <c r="S2281" s="132"/>
      <c r="T2281" s="132"/>
      <c r="U2281" s="132"/>
      <c r="V2281" s="132"/>
      <c r="W2281" s="132"/>
      <c r="X2281" s="132"/>
      <c r="Y2281" s="132"/>
    </row>
    <row r="2282" spans="1:25" ht="0.75" customHeight="1" x14ac:dyDescent="0.25"/>
    <row r="2283" spans="1:25" x14ac:dyDescent="0.25">
      <c r="A2283" s="132" t="s">
        <v>2420</v>
      </c>
      <c r="B2283" s="132"/>
      <c r="C2283" s="132"/>
      <c r="D2283" s="132"/>
      <c r="G2283" s="133">
        <v>375.45</v>
      </c>
      <c r="H2283" s="133"/>
      <c r="I2283" s="71">
        <v>934.29</v>
      </c>
      <c r="K2283" s="71">
        <v>-558.84</v>
      </c>
      <c r="M2283" s="133">
        <v>563.17499999999995</v>
      </c>
      <c r="N2283" s="133"/>
      <c r="P2283" s="71">
        <v>-371.11500000000001</v>
      </c>
      <c r="R2283" s="132" t="s">
        <v>2421</v>
      </c>
      <c r="S2283" s="132"/>
      <c r="T2283" s="132"/>
      <c r="U2283" s="132"/>
      <c r="V2283" s="132"/>
      <c r="W2283" s="132"/>
      <c r="X2283" s="132"/>
      <c r="Y2283" s="132"/>
    </row>
    <row r="2284" spans="1:25" ht="0.75" customHeight="1" x14ac:dyDescent="0.25"/>
    <row r="2285" spans="1:25" x14ac:dyDescent="0.25">
      <c r="A2285" s="132" t="s">
        <v>2422</v>
      </c>
      <c r="B2285" s="132"/>
      <c r="C2285" s="132"/>
      <c r="D2285" s="132"/>
      <c r="G2285" s="133">
        <v>503.34</v>
      </c>
      <c r="H2285" s="133"/>
      <c r="I2285" s="71">
        <v>1126.0899999999999</v>
      </c>
      <c r="K2285" s="71">
        <v>-622.75</v>
      </c>
      <c r="M2285" s="133">
        <v>755.01</v>
      </c>
      <c r="N2285" s="133"/>
      <c r="P2285" s="71">
        <v>-371.08</v>
      </c>
      <c r="R2285" s="132" t="s">
        <v>2423</v>
      </c>
      <c r="S2285" s="132"/>
      <c r="T2285" s="132"/>
      <c r="U2285" s="132"/>
      <c r="V2285" s="132"/>
      <c r="W2285" s="132"/>
      <c r="X2285" s="132"/>
      <c r="Y2285" s="132"/>
    </row>
    <row r="2286" spans="1:25" ht="0.75" customHeight="1" x14ac:dyDescent="0.25"/>
    <row r="2287" spans="1:25" x14ac:dyDescent="0.25">
      <c r="A2287" s="132" t="s">
        <v>2424</v>
      </c>
      <c r="B2287" s="132"/>
      <c r="C2287" s="132"/>
      <c r="D2287" s="132"/>
      <c r="G2287" s="133">
        <v>150.88999999999999</v>
      </c>
      <c r="H2287" s="133"/>
      <c r="I2287" s="71">
        <v>195.89</v>
      </c>
      <c r="K2287" s="71">
        <v>-45</v>
      </c>
      <c r="M2287" s="133">
        <v>226.33500000000001</v>
      </c>
      <c r="N2287" s="133"/>
      <c r="P2287" s="71">
        <v>30.445</v>
      </c>
      <c r="R2287" s="132" t="s">
        <v>2425</v>
      </c>
      <c r="S2287" s="132"/>
      <c r="T2287" s="132"/>
      <c r="U2287" s="132"/>
      <c r="V2287" s="132"/>
      <c r="W2287" s="132"/>
      <c r="X2287" s="132"/>
      <c r="Y2287" s="132"/>
    </row>
    <row r="2288" spans="1:25" ht="0.75" customHeight="1" x14ac:dyDescent="0.25"/>
    <row r="2289" spans="1:25" x14ac:dyDescent="0.25">
      <c r="A2289" s="132" t="s">
        <v>2426</v>
      </c>
      <c r="B2289" s="132"/>
      <c r="C2289" s="132"/>
      <c r="D2289" s="132"/>
      <c r="G2289" s="133">
        <v>151.80000000000001</v>
      </c>
      <c r="H2289" s="133"/>
      <c r="I2289" s="71">
        <v>195.89</v>
      </c>
      <c r="K2289" s="71">
        <v>-44.09</v>
      </c>
      <c r="M2289" s="133">
        <v>227.7</v>
      </c>
      <c r="N2289" s="133"/>
      <c r="P2289" s="71">
        <v>31.81</v>
      </c>
      <c r="R2289" s="132" t="s">
        <v>2427</v>
      </c>
      <c r="S2289" s="132"/>
      <c r="T2289" s="132"/>
      <c r="U2289" s="132"/>
      <c r="V2289" s="132"/>
      <c r="W2289" s="132"/>
      <c r="X2289" s="132"/>
      <c r="Y2289" s="132"/>
    </row>
    <row r="2290" spans="1:25" ht="0.75" customHeight="1" x14ac:dyDescent="0.25"/>
    <row r="2291" spans="1:25" x14ac:dyDescent="0.25">
      <c r="A2291" s="132" t="s">
        <v>2428</v>
      </c>
      <c r="B2291" s="132"/>
      <c r="C2291" s="132"/>
      <c r="D2291" s="132"/>
      <c r="G2291" s="133">
        <v>0.44</v>
      </c>
      <c r="H2291" s="133"/>
      <c r="I2291" s="71">
        <v>0</v>
      </c>
      <c r="K2291" s="71">
        <v>0.44</v>
      </c>
      <c r="M2291" s="133">
        <v>0.66</v>
      </c>
      <c r="N2291" s="133"/>
      <c r="P2291" s="71">
        <v>0.66</v>
      </c>
      <c r="R2291" s="132" t="s">
        <v>2429</v>
      </c>
      <c r="S2291" s="132"/>
      <c r="T2291" s="132"/>
      <c r="U2291" s="132"/>
      <c r="V2291" s="132"/>
      <c r="W2291" s="132"/>
      <c r="X2291" s="132"/>
      <c r="Y2291" s="132"/>
    </row>
    <row r="2292" spans="1:25" ht="0.75" customHeight="1" x14ac:dyDescent="0.25"/>
    <row r="2293" spans="1:25" x14ac:dyDescent="0.25">
      <c r="A2293" s="132" t="s">
        <v>2430</v>
      </c>
      <c r="B2293" s="132"/>
      <c r="C2293" s="132"/>
      <c r="D2293" s="132"/>
      <c r="G2293" s="133">
        <v>2.75</v>
      </c>
      <c r="H2293" s="133"/>
      <c r="I2293" s="71">
        <v>123.26</v>
      </c>
      <c r="K2293" s="71">
        <v>-120.51</v>
      </c>
      <c r="M2293" s="133">
        <v>4.125</v>
      </c>
      <c r="N2293" s="133"/>
      <c r="P2293" s="71">
        <v>-119.13500000000001</v>
      </c>
      <c r="R2293" s="132" t="s">
        <v>2431</v>
      </c>
      <c r="S2293" s="132"/>
      <c r="T2293" s="132"/>
      <c r="U2293" s="132"/>
      <c r="V2293" s="132"/>
      <c r="W2293" s="132"/>
      <c r="X2293" s="132"/>
      <c r="Y2293" s="132"/>
    </row>
    <row r="2294" spans="1:25" ht="0.75" customHeight="1" x14ac:dyDescent="0.25"/>
    <row r="2295" spans="1:25" x14ac:dyDescent="0.25">
      <c r="A2295" s="132" t="s">
        <v>2432</v>
      </c>
      <c r="B2295" s="132"/>
      <c r="C2295" s="132"/>
      <c r="D2295" s="132"/>
      <c r="G2295" s="133">
        <v>0.85</v>
      </c>
      <c r="H2295" s="133"/>
      <c r="I2295" s="71">
        <v>0</v>
      </c>
      <c r="K2295" s="71">
        <v>0.85</v>
      </c>
      <c r="M2295" s="133">
        <v>1.2749999999999999</v>
      </c>
      <c r="N2295" s="133"/>
      <c r="P2295" s="71">
        <v>1.2749999999999999</v>
      </c>
      <c r="R2295" s="132" t="s">
        <v>2433</v>
      </c>
      <c r="S2295" s="132"/>
      <c r="T2295" s="132"/>
      <c r="U2295" s="132"/>
      <c r="V2295" s="132"/>
      <c r="W2295" s="132"/>
      <c r="X2295" s="132"/>
      <c r="Y2295" s="132"/>
    </row>
    <row r="2296" spans="1:25" ht="0.75" customHeight="1" x14ac:dyDescent="0.25"/>
    <row r="2297" spans="1:25" x14ac:dyDescent="0.25">
      <c r="A2297" s="132" t="s">
        <v>2434</v>
      </c>
      <c r="B2297" s="132"/>
      <c r="C2297" s="132"/>
      <c r="D2297" s="132"/>
      <c r="G2297" s="133">
        <v>18.809999999999999</v>
      </c>
      <c r="H2297" s="133"/>
      <c r="I2297" s="71">
        <v>144.91</v>
      </c>
      <c r="K2297" s="71">
        <v>-126.1</v>
      </c>
      <c r="M2297" s="133">
        <v>28.215</v>
      </c>
      <c r="N2297" s="133"/>
      <c r="P2297" s="71">
        <v>-116.69499999999999</v>
      </c>
      <c r="R2297" s="132" t="s">
        <v>2435</v>
      </c>
      <c r="S2297" s="132"/>
      <c r="T2297" s="132"/>
      <c r="U2297" s="132"/>
      <c r="V2297" s="132"/>
      <c r="W2297" s="132"/>
      <c r="X2297" s="132"/>
      <c r="Y2297" s="132"/>
    </row>
    <row r="2298" spans="1:25" ht="0.75" customHeight="1" x14ac:dyDescent="0.25"/>
    <row r="2299" spans="1:25" x14ac:dyDescent="0.25">
      <c r="A2299" s="132" t="s">
        <v>2436</v>
      </c>
      <c r="B2299" s="132"/>
      <c r="C2299" s="132"/>
      <c r="D2299" s="132"/>
      <c r="G2299" s="133">
        <v>18.809999999999999</v>
      </c>
      <c r="H2299" s="133"/>
      <c r="I2299" s="71">
        <v>144.91</v>
      </c>
      <c r="K2299" s="71">
        <v>-126.1</v>
      </c>
      <c r="M2299" s="133">
        <v>28.215</v>
      </c>
      <c r="N2299" s="133"/>
      <c r="P2299" s="71">
        <v>-116.69499999999999</v>
      </c>
      <c r="R2299" s="132" t="s">
        <v>2437</v>
      </c>
      <c r="S2299" s="132"/>
      <c r="T2299" s="132"/>
      <c r="U2299" s="132"/>
      <c r="V2299" s="132"/>
      <c r="W2299" s="132"/>
      <c r="X2299" s="132"/>
      <c r="Y2299" s="132"/>
    </row>
    <row r="2300" spans="1:25" ht="0.75" customHeight="1" x14ac:dyDescent="0.25"/>
    <row r="2301" spans="1:25" x14ac:dyDescent="0.25">
      <c r="A2301" s="132" t="s">
        <v>2438</v>
      </c>
      <c r="B2301" s="132"/>
      <c r="C2301" s="132"/>
      <c r="D2301" s="132"/>
      <c r="G2301" s="133">
        <v>2.15</v>
      </c>
      <c r="H2301" s="133"/>
      <c r="I2301" s="71">
        <v>0</v>
      </c>
      <c r="K2301" s="71">
        <v>2.15</v>
      </c>
      <c r="M2301" s="133">
        <v>3.2250000000000001</v>
      </c>
      <c r="N2301" s="133"/>
      <c r="P2301" s="71">
        <v>3.2250000000000001</v>
      </c>
      <c r="R2301" s="132" t="s">
        <v>2439</v>
      </c>
      <c r="S2301" s="132"/>
      <c r="T2301" s="132"/>
      <c r="U2301" s="132"/>
      <c r="V2301" s="132"/>
      <c r="W2301" s="132"/>
      <c r="X2301" s="132"/>
      <c r="Y2301" s="132"/>
    </row>
    <row r="2302" spans="1:25" ht="0.75" customHeight="1" x14ac:dyDescent="0.25"/>
    <row r="2303" spans="1:25" x14ac:dyDescent="0.25">
      <c r="A2303" s="132" t="s">
        <v>2440</v>
      </c>
      <c r="B2303" s="132"/>
      <c r="C2303" s="132"/>
      <c r="D2303" s="132"/>
      <c r="G2303" s="133">
        <v>0.34</v>
      </c>
      <c r="H2303" s="133"/>
      <c r="I2303" s="71">
        <v>0</v>
      </c>
      <c r="K2303" s="71">
        <v>0.34</v>
      </c>
      <c r="M2303" s="133">
        <v>0.51</v>
      </c>
      <c r="N2303" s="133"/>
      <c r="P2303" s="71">
        <v>0.51</v>
      </c>
      <c r="R2303" s="132" t="s">
        <v>2441</v>
      </c>
      <c r="S2303" s="132"/>
      <c r="T2303" s="132"/>
      <c r="U2303" s="132"/>
      <c r="V2303" s="132"/>
      <c r="W2303" s="132"/>
      <c r="X2303" s="132"/>
      <c r="Y2303" s="132"/>
    </row>
    <row r="2304" spans="1:25" ht="0.75" customHeight="1" x14ac:dyDescent="0.25"/>
    <row r="2305" spans="1:25" x14ac:dyDescent="0.25">
      <c r="A2305" s="132" t="s">
        <v>2442</v>
      </c>
      <c r="B2305" s="132"/>
      <c r="C2305" s="132"/>
      <c r="D2305" s="132"/>
      <c r="G2305" s="133">
        <v>22.93</v>
      </c>
      <c r="H2305" s="133"/>
      <c r="I2305" s="71">
        <v>0</v>
      </c>
      <c r="K2305" s="71">
        <v>22.93</v>
      </c>
      <c r="M2305" s="133">
        <v>34.395000000000003</v>
      </c>
      <c r="N2305" s="133"/>
      <c r="P2305" s="71">
        <v>34.395000000000003</v>
      </c>
      <c r="R2305" s="132" t="s">
        <v>2443</v>
      </c>
      <c r="S2305" s="132"/>
      <c r="T2305" s="132"/>
      <c r="U2305" s="132"/>
      <c r="V2305" s="132"/>
      <c r="W2305" s="132"/>
      <c r="X2305" s="132"/>
      <c r="Y2305" s="132"/>
    </row>
    <row r="2306" spans="1:25" ht="0.75" customHeight="1" x14ac:dyDescent="0.25"/>
    <row r="2307" spans="1:25" x14ac:dyDescent="0.25">
      <c r="A2307" s="132" t="s">
        <v>2444</v>
      </c>
      <c r="B2307" s="132"/>
      <c r="C2307" s="132"/>
      <c r="D2307" s="132"/>
      <c r="G2307" s="133">
        <v>6.55</v>
      </c>
      <c r="H2307" s="133"/>
      <c r="I2307" s="71">
        <v>0</v>
      </c>
      <c r="K2307" s="71">
        <v>6.55</v>
      </c>
      <c r="M2307" s="133">
        <v>9.8249999999999993</v>
      </c>
      <c r="N2307" s="133"/>
      <c r="P2307" s="71">
        <v>9.8249999999999993</v>
      </c>
      <c r="R2307" s="132" t="s">
        <v>2445</v>
      </c>
      <c r="S2307" s="132"/>
      <c r="T2307" s="132"/>
      <c r="U2307" s="132"/>
      <c r="V2307" s="132"/>
      <c r="W2307" s="132"/>
      <c r="X2307" s="132"/>
      <c r="Y2307" s="132"/>
    </row>
    <row r="2308" spans="1:25" ht="0.75" customHeight="1" x14ac:dyDescent="0.25"/>
    <row r="2309" spans="1:25" x14ac:dyDescent="0.25">
      <c r="A2309" s="132" t="s">
        <v>2446</v>
      </c>
      <c r="B2309" s="132"/>
      <c r="C2309" s="132"/>
      <c r="D2309" s="132"/>
      <c r="G2309" s="133">
        <v>6.55</v>
      </c>
      <c r="H2309" s="133"/>
      <c r="I2309" s="71">
        <v>0</v>
      </c>
      <c r="K2309" s="71">
        <v>6.55</v>
      </c>
      <c r="M2309" s="133">
        <v>9.8249999999999993</v>
      </c>
      <c r="N2309" s="133"/>
      <c r="P2309" s="71">
        <v>9.8249999999999993</v>
      </c>
      <c r="R2309" s="132" t="s">
        <v>2447</v>
      </c>
      <c r="S2309" s="132"/>
      <c r="T2309" s="132"/>
      <c r="U2309" s="132"/>
      <c r="V2309" s="132"/>
      <c r="W2309" s="132"/>
      <c r="X2309" s="132"/>
      <c r="Y2309" s="132"/>
    </row>
    <row r="2310" spans="1:25" ht="0.75" customHeight="1" x14ac:dyDescent="0.25"/>
    <row r="2311" spans="1:25" x14ac:dyDescent="0.25">
      <c r="A2311" s="132" t="s">
        <v>2448</v>
      </c>
      <c r="B2311" s="132"/>
      <c r="C2311" s="132"/>
      <c r="D2311" s="132"/>
      <c r="G2311" s="133">
        <v>0.65</v>
      </c>
      <c r="H2311" s="133"/>
      <c r="I2311" s="71">
        <v>0</v>
      </c>
      <c r="K2311" s="71">
        <v>0.65</v>
      </c>
      <c r="M2311" s="133">
        <v>0.97499999999999998</v>
      </c>
      <c r="N2311" s="133"/>
      <c r="P2311" s="71">
        <v>0.97499999999999998</v>
      </c>
      <c r="R2311" s="132" t="s">
        <v>2449</v>
      </c>
      <c r="S2311" s="132"/>
      <c r="T2311" s="132"/>
      <c r="U2311" s="132"/>
      <c r="V2311" s="132"/>
      <c r="W2311" s="132"/>
      <c r="X2311" s="132"/>
      <c r="Y2311" s="132"/>
    </row>
    <row r="2312" spans="1:25" ht="0.75" customHeight="1" x14ac:dyDescent="0.25"/>
    <row r="2313" spans="1:25" x14ac:dyDescent="0.25">
      <c r="A2313" s="132" t="s">
        <v>2450</v>
      </c>
      <c r="B2313" s="132"/>
      <c r="C2313" s="132"/>
      <c r="D2313" s="132"/>
      <c r="G2313" s="133">
        <v>502.95</v>
      </c>
      <c r="H2313" s="133"/>
      <c r="I2313" s="71">
        <v>568.74</v>
      </c>
      <c r="K2313" s="71">
        <v>-65.790000000000006</v>
      </c>
      <c r="M2313" s="133">
        <v>754.42499999999995</v>
      </c>
      <c r="N2313" s="133"/>
      <c r="P2313" s="71">
        <v>185.685</v>
      </c>
      <c r="R2313" s="132" t="s">
        <v>2451</v>
      </c>
      <c r="S2313" s="132"/>
      <c r="T2313" s="132"/>
      <c r="U2313" s="132"/>
      <c r="V2313" s="132"/>
      <c r="W2313" s="132"/>
      <c r="X2313" s="132"/>
      <c r="Y2313" s="132"/>
    </row>
    <row r="2314" spans="1:25" ht="0.75" customHeight="1" x14ac:dyDescent="0.25"/>
    <row r="2315" spans="1:25" x14ac:dyDescent="0.25">
      <c r="A2315" s="132" t="s">
        <v>2452</v>
      </c>
      <c r="B2315" s="132"/>
      <c r="C2315" s="132"/>
      <c r="D2315" s="132"/>
      <c r="G2315" s="133">
        <v>25575.8</v>
      </c>
      <c r="H2315" s="133"/>
      <c r="I2315" s="71">
        <v>59096.41</v>
      </c>
      <c r="K2315" s="71">
        <v>-33520.61</v>
      </c>
      <c r="M2315" s="133">
        <v>38363.699999999997</v>
      </c>
      <c r="N2315" s="133"/>
      <c r="P2315" s="71">
        <v>-20732.71</v>
      </c>
      <c r="R2315" s="132" t="s">
        <v>2453</v>
      </c>
      <c r="S2315" s="132"/>
      <c r="T2315" s="132"/>
      <c r="U2315" s="132"/>
      <c r="V2315" s="132"/>
      <c r="W2315" s="132"/>
      <c r="X2315" s="132"/>
      <c r="Y2315" s="132"/>
    </row>
    <row r="2316" spans="1:25" ht="0.75" customHeight="1" x14ac:dyDescent="0.25"/>
    <row r="2317" spans="1:25" x14ac:dyDescent="0.25">
      <c r="A2317" s="132" t="s">
        <v>2454</v>
      </c>
      <c r="B2317" s="132"/>
      <c r="C2317" s="132"/>
      <c r="D2317" s="132"/>
      <c r="G2317" s="133">
        <v>21740.68</v>
      </c>
      <c r="H2317" s="133"/>
      <c r="I2317" s="71">
        <v>32063.360000000001</v>
      </c>
      <c r="K2317" s="71">
        <v>-10322.68</v>
      </c>
      <c r="M2317" s="133">
        <v>32611.02</v>
      </c>
      <c r="N2317" s="133"/>
      <c r="P2317" s="71">
        <v>547.66</v>
      </c>
      <c r="R2317" s="132" t="s">
        <v>2455</v>
      </c>
      <c r="S2317" s="132"/>
      <c r="T2317" s="132"/>
      <c r="U2317" s="132"/>
      <c r="V2317" s="132"/>
      <c r="W2317" s="132"/>
      <c r="X2317" s="132"/>
      <c r="Y2317" s="132"/>
    </row>
    <row r="2318" spans="1:25" ht="0.75" customHeight="1" x14ac:dyDescent="0.25"/>
    <row r="2319" spans="1:25" x14ac:dyDescent="0.25">
      <c r="A2319" s="132" t="s">
        <v>2456</v>
      </c>
      <c r="B2319" s="132"/>
      <c r="C2319" s="132"/>
      <c r="D2319" s="132"/>
      <c r="G2319" s="133">
        <v>12071.96</v>
      </c>
      <c r="H2319" s="133"/>
      <c r="I2319" s="71">
        <v>27367.35</v>
      </c>
      <c r="K2319" s="71">
        <v>-15295.39</v>
      </c>
      <c r="M2319" s="133">
        <v>18107.939999999999</v>
      </c>
      <c r="N2319" s="133"/>
      <c r="P2319" s="71">
        <v>-9259.41</v>
      </c>
      <c r="R2319" s="132" t="s">
        <v>2457</v>
      </c>
      <c r="S2319" s="132"/>
      <c r="T2319" s="132"/>
      <c r="U2319" s="132"/>
      <c r="V2319" s="132"/>
      <c r="W2319" s="132"/>
      <c r="X2319" s="132"/>
      <c r="Y2319" s="132"/>
    </row>
    <row r="2320" spans="1:25" ht="0.75" customHeight="1" x14ac:dyDescent="0.25"/>
    <row r="2321" spans="1:25" x14ac:dyDescent="0.25">
      <c r="A2321" s="132" t="s">
        <v>2458</v>
      </c>
      <c r="B2321" s="132"/>
      <c r="C2321" s="132"/>
      <c r="D2321" s="132"/>
      <c r="G2321" s="133">
        <v>17606.560000000001</v>
      </c>
      <c r="H2321" s="133"/>
      <c r="I2321" s="71">
        <v>20874.75</v>
      </c>
      <c r="K2321" s="71">
        <v>-3268.19</v>
      </c>
      <c r="M2321" s="133">
        <v>26409.84</v>
      </c>
      <c r="N2321" s="133"/>
      <c r="P2321" s="71">
        <v>5535.09</v>
      </c>
      <c r="R2321" s="132" t="s">
        <v>2459</v>
      </c>
      <c r="S2321" s="132"/>
      <c r="T2321" s="132"/>
      <c r="U2321" s="132"/>
      <c r="V2321" s="132"/>
      <c r="W2321" s="132"/>
      <c r="X2321" s="132"/>
      <c r="Y2321" s="132"/>
    </row>
    <row r="2322" spans="1:25" ht="0.75" customHeight="1" x14ac:dyDescent="0.25"/>
    <row r="2323" spans="1:25" x14ac:dyDescent="0.25">
      <c r="A2323" s="132" t="s">
        <v>2460</v>
      </c>
      <c r="B2323" s="132"/>
      <c r="C2323" s="132"/>
      <c r="D2323" s="132"/>
      <c r="G2323" s="133">
        <v>19407.72</v>
      </c>
      <c r="H2323" s="133"/>
      <c r="I2323" s="71">
        <v>28529.63</v>
      </c>
      <c r="K2323" s="71">
        <v>-9121.91</v>
      </c>
      <c r="M2323" s="133">
        <v>29111.58</v>
      </c>
      <c r="N2323" s="133"/>
      <c r="P2323" s="71">
        <v>581.95000000000005</v>
      </c>
      <c r="R2323" s="132" t="s">
        <v>2461</v>
      </c>
      <c r="S2323" s="132"/>
      <c r="T2323" s="132"/>
      <c r="U2323" s="132"/>
      <c r="V2323" s="132"/>
      <c r="W2323" s="132"/>
      <c r="X2323" s="132"/>
      <c r="Y2323" s="132"/>
    </row>
    <row r="2324" spans="1:25" ht="0.75" customHeight="1" x14ac:dyDescent="0.25"/>
    <row r="2325" spans="1:25" x14ac:dyDescent="0.25">
      <c r="A2325" s="132" t="s">
        <v>2462</v>
      </c>
      <c r="B2325" s="132"/>
      <c r="C2325" s="132"/>
      <c r="D2325" s="132"/>
      <c r="G2325" s="133">
        <v>0</v>
      </c>
      <c r="H2325" s="133"/>
      <c r="I2325" s="71">
        <v>15536.49</v>
      </c>
      <c r="K2325" s="71">
        <v>-15536.49</v>
      </c>
      <c r="M2325" s="133">
        <v>0</v>
      </c>
      <c r="N2325" s="133"/>
      <c r="P2325" s="71">
        <v>-15536.49</v>
      </c>
      <c r="R2325" s="132" t="s">
        <v>2463</v>
      </c>
      <c r="S2325" s="132"/>
      <c r="T2325" s="132"/>
      <c r="U2325" s="132"/>
      <c r="V2325" s="132"/>
      <c r="W2325" s="132"/>
      <c r="X2325" s="132"/>
      <c r="Y2325" s="132"/>
    </row>
    <row r="2326" spans="1:25" ht="0.75" customHeight="1" x14ac:dyDescent="0.25"/>
    <row r="2327" spans="1:25" x14ac:dyDescent="0.25">
      <c r="A2327" s="132" t="s">
        <v>2464</v>
      </c>
      <c r="B2327" s="132"/>
      <c r="C2327" s="132"/>
      <c r="D2327" s="132"/>
      <c r="G2327" s="133">
        <v>7602.54</v>
      </c>
      <c r="H2327" s="133"/>
      <c r="I2327" s="71">
        <v>0</v>
      </c>
      <c r="K2327" s="71">
        <v>7602.54</v>
      </c>
      <c r="M2327" s="133">
        <v>11403.81</v>
      </c>
      <c r="N2327" s="133"/>
      <c r="P2327" s="71">
        <v>11403.81</v>
      </c>
      <c r="R2327" s="132" t="s">
        <v>2465</v>
      </c>
      <c r="S2327" s="132"/>
      <c r="T2327" s="132"/>
      <c r="U2327" s="132"/>
      <c r="V2327" s="132"/>
      <c r="W2327" s="132"/>
      <c r="X2327" s="132"/>
      <c r="Y2327" s="132"/>
    </row>
    <row r="2328" spans="1:25" ht="0.75" customHeight="1" x14ac:dyDescent="0.25"/>
    <row r="2329" spans="1:25" x14ac:dyDescent="0.25">
      <c r="A2329" s="132" t="s">
        <v>2466</v>
      </c>
      <c r="B2329" s="132"/>
      <c r="C2329" s="132"/>
      <c r="D2329" s="132"/>
      <c r="G2329" s="133">
        <v>22180.799999999999</v>
      </c>
      <c r="H2329" s="133"/>
      <c r="I2329" s="71">
        <v>54760.42</v>
      </c>
      <c r="K2329" s="71">
        <v>-32579.62</v>
      </c>
      <c r="M2329" s="133">
        <v>33271.199999999997</v>
      </c>
      <c r="N2329" s="133"/>
      <c r="P2329" s="71">
        <v>-21489.22</v>
      </c>
      <c r="R2329" s="132" t="s">
        <v>2467</v>
      </c>
      <c r="S2329" s="132"/>
      <c r="T2329" s="132"/>
      <c r="U2329" s="132"/>
      <c r="V2329" s="132"/>
      <c r="W2329" s="132"/>
      <c r="X2329" s="132"/>
      <c r="Y2329" s="132"/>
    </row>
    <row r="2330" spans="1:25" ht="0.75" customHeight="1" x14ac:dyDescent="0.25"/>
    <row r="2331" spans="1:25" x14ac:dyDescent="0.25">
      <c r="A2331" s="132" t="s">
        <v>2468</v>
      </c>
      <c r="B2331" s="132"/>
      <c r="C2331" s="132"/>
      <c r="D2331" s="132"/>
      <c r="G2331" s="133">
        <v>32987.56</v>
      </c>
      <c r="H2331" s="133"/>
      <c r="I2331" s="71">
        <v>57388.81</v>
      </c>
      <c r="K2331" s="71">
        <v>-24401.25</v>
      </c>
      <c r="M2331" s="133">
        <v>49481.34</v>
      </c>
      <c r="N2331" s="133"/>
      <c r="P2331" s="71">
        <v>-7907.47</v>
      </c>
      <c r="R2331" s="132" t="s">
        <v>2469</v>
      </c>
      <c r="S2331" s="132"/>
      <c r="T2331" s="132"/>
      <c r="U2331" s="132"/>
      <c r="V2331" s="132"/>
      <c r="W2331" s="132"/>
      <c r="X2331" s="132"/>
      <c r="Y2331" s="132"/>
    </row>
    <row r="2332" spans="1:25" x14ac:dyDescent="0.25">
      <c r="A2332" s="132" t="s">
        <v>2470</v>
      </c>
      <c r="B2332" s="132"/>
      <c r="C2332" s="132"/>
      <c r="D2332" s="132"/>
      <c r="G2332" s="133">
        <v>5166</v>
      </c>
      <c r="H2332" s="133"/>
      <c r="I2332" s="71">
        <v>7656.99</v>
      </c>
      <c r="K2332" s="71">
        <v>-2490.9899999999998</v>
      </c>
      <c r="M2332" s="133">
        <v>7749</v>
      </c>
      <c r="N2332" s="133"/>
      <c r="P2332" s="71">
        <v>92.01</v>
      </c>
      <c r="R2332" s="132" t="s">
        <v>2471</v>
      </c>
      <c r="S2332" s="132"/>
      <c r="T2332" s="132"/>
      <c r="U2332" s="132"/>
      <c r="V2332" s="132"/>
      <c r="W2332" s="132"/>
      <c r="X2332" s="132"/>
      <c r="Y2332" s="132"/>
    </row>
    <row r="2333" spans="1:25" ht="0.75" customHeight="1" x14ac:dyDescent="0.25"/>
    <row r="2334" spans="1:25" x14ac:dyDescent="0.25">
      <c r="A2334" s="132" t="s">
        <v>2472</v>
      </c>
      <c r="B2334" s="132"/>
      <c r="C2334" s="132"/>
      <c r="D2334" s="132"/>
      <c r="G2334" s="133">
        <v>8440.81</v>
      </c>
      <c r="H2334" s="133"/>
      <c r="I2334" s="71">
        <v>19906.52</v>
      </c>
      <c r="K2334" s="71">
        <v>-11465.71</v>
      </c>
      <c r="M2334" s="133">
        <v>12661.215</v>
      </c>
      <c r="N2334" s="133"/>
      <c r="P2334" s="71">
        <v>-7245.3050000000003</v>
      </c>
      <c r="R2334" s="132" t="s">
        <v>2473</v>
      </c>
      <c r="S2334" s="132"/>
      <c r="T2334" s="132"/>
      <c r="U2334" s="132"/>
      <c r="V2334" s="132"/>
      <c r="W2334" s="132"/>
      <c r="X2334" s="132"/>
      <c r="Y2334" s="132"/>
    </row>
    <row r="2335" spans="1:25" ht="0.75" customHeight="1" x14ac:dyDescent="0.25"/>
    <row r="2336" spans="1:25" x14ac:dyDescent="0.25">
      <c r="A2336" s="132" t="s">
        <v>2474</v>
      </c>
      <c r="B2336" s="132"/>
      <c r="C2336" s="132"/>
      <c r="D2336" s="132"/>
      <c r="G2336" s="133">
        <v>23245.61</v>
      </c>
      <c r="H2336" s="133"/>
      <c r="I2336" s="71">
        <v>21273.84</v>
      </c>
      <c r="K2336" s="71">
        <v>1971.77</v>
      </c>
      <c r="M2336" s="133">
        <v>34868.415000000001</v>
      </c>
      <c r="N2336" s="133"/>
      <c r="P2336" s="71">
        <v>13594.575000000001</v>
      </c>
      <c r="R2336" s="132" t="s">
        <v>2475</v>
      </c>
      <c r="S2336" s="132"/>
      <c r="T2336" s="132"/>
      <c r="U2336" s="132"/>
      <c r="V2336" s="132"/>
      <c r="W2336" s="132"/>
      <c r="X2336" s="132"/>
      <c r="Y2336" s="132"/>
    </row>
    <row r="2337" spans="1:25" ht="0.75" customHeight="1" x14ac:dyDescent="0.25"/>
    <row r="2338" spans="1:25" x14ac:dyDescent="0.25">
      <c r="A2338" s="132" t="s">
        <v>2476</v>
      </c>
      <c r="B2338" s="132"/>
      <c r="C2338" s="132"/>
      <c r="D2338" s="132"/>
      <c r="G2338" s="133">
        <v>39461.980000000003</v>
      </c>
      <c r="H2338" s="133"/>
      <c r="I2338" s="71">
        <v>48507.63</v>
      </c>
      <c r="K2338" s="71">
        <v>-9045.65</v>
      </c>
      <c r="M2338" s="133">
        <v>59192.97</v>
      </c>
      <c r="N2338" s="133"/>
      <c r="P2338" s="71">
        <v>10685.34</v>
      </c>
      <c r="R2338" s="132" t="s">
        <v>2477</v>
      </c>
      <c r="S2338" s="132"/>
      <c r="T2338" s="132"/>
      <c r="U2338" s="132"/>
      <c r="V2338" s="132"/>
      <c r="W2338" s="132"/>
      <c r="X2338" s="132"/>
      <c r="Y2338" s="132"/>
    </row>
    <row r="2339" spans="1:25" ht="0.75" customHeight="1" x14ac:dyDescent="0.25"/>
    <row r="2340" spans="1:25" x14ac:dyDescent="0.25">
      <c r="A2340" s="132" t="s">
        <v>2478</v>
      </c>
      <c r="B2340" s="132"/>
      <c r="C2340" s="132"/>
      <c r="D2340" s="132"/>
      <c r="G2340" s="133">
        <v>79931.179999999993</v>
      </c>
      <c r="H2340" s="133"/>
      <c r="I2340" s="71">
        <v>181210.17</v>
      </c>
      <c r="K2340" s="71">
        <v>-101278.99</v>
      </c>
      <c r="M2340" s="133">
        <v>119896.77</v>
      </c>
      <c r="N2340" s="133"/>
      <c r="P2340" s="71">
        <v>-61313.4</v>
      </c>
      <c r="R2340" s="132" t="s">
        <v>2479</v>
      </c>
      <c r="S2340" s="132"/>
      <c r="T2340" s="132"/>
      <c r="U2340" s="132"/>
      <c r="V2340" s="132"/>
      <c r="W2340" s="132"/>
      <c r="X2340" s="132"/>
      <c r="Y2340" s="132"/>
    </row>
    <row r="2341" spans="1:25" ht="0.75" customHeight="1" x14ac:dyDescent="0.25"/>
    <row r="2342" spans="1:25" x14ac:dyDescent="0.25">
      <c r="A2342" s="132" t="s">
        <v>2480</v>
      </c>
      <c r="B2342" s="132"/>
      <c r="C2342" s="132"/>
      <c r="D2342" s="132"/>
      <c r="G2342" s="133">
        <v>24819.53</v>
      </c>
      <c r="H2342" s="133"/>
      <c r="I2342" s="71">
        <v>62555.37</v>
      </c>
      <c r="K2342" s="71">
        <v>-37735.839999999997</v>
      </c>
      <c r="M2342" s="133">
        <v>37229.294999999998</v>
      </c>
      <c r="N2342" s="133"/>
      <c r="P2342" s="71">
        <v>-25326.075000000001</v>
      </c>
      <c r="R2342" s="132" t="s">
        <v>2481</v>
      </c>
      <c r="S2342" s="132"/>
      <c r="T2342" s="132"/>
      <c r="U2342" s="132"/>
      <c r="V2342" s="132"/>
      <c r="W2342" s="132"/>
      <c r="X2342" s="132"/>
      <c r="Y2342" s="132"/>
    </row>
    <row r="2343" spans="1:25" ht="0.75" customHeight="1" x14ac:dyDescent="0.25"/>
    <row r="2344" spans="1:25" x14ac:dyDescent="0.25">
      <c r="A2344" s="132" t="s">
        <v>2482</v>
      </c>
      <c r="B2344" s="132"/>
      <c r="C2344" s="132"/>
      <c r="D2344" s="132"/>
      <c r="G2344" s="133">
        <v>78329.8</v>
      </c>
      <c r="H2344" s="133"/>
      <c r="I2344" s="71">
        <v>161184.46</v>
      </c>
      <c r="K2344" s="71">
        <v>-82854.66</v>
      </c>
      <c r="M2344" s="133">
        <v>117494.7</v>
      </c>
      <c r="N2344" s="133"/>
      <c r="P2344" s="71">
        <v>-43689.760000000002</v>
      </c>
      <c r="R2344" s="132" t="s">
        <v>2483</v>
      </c>
      <c r="S2344" s="132"/>
      <c r="T2344" s="132"/>
      <c r="U2344" s="132"/>
      <c r="V2344" s="132"/>
      <c r="W2344" s="132"/>
      <c r="X2344" s="132"/>
      <c r="Y2344" s="132"/>
    </row>
    <row r="2345" spans="1:25" ht="0.75" customHeight="1" x14ac:dyDescent="0.25"/>
    <row r="2346" spans="1:25" x14ac:dyDescent="0.25">
      <c r="A2346" s="132" t="s">
        <v>2484</v>
      </c>
      <c r="B2346" s="132"/>
      <c r="C2346" s="132"/>
      <c r="D2346" s="132"/>
      <c r="G2346" s="133">
        <v>36513.760000000002</v>
      </c>
      <c r="H2346" s="133"/>
      <c r="I2346" s="71">
        <v>57361.21</v>
      </c>
      <c r="K2346" s="71">
        <v>-20847.45</v>
      </c>
      <c r="M2346" s="133">
        <v>54770.64</v>
      </c>
      <c r="N2346" s="133"/>
      <c r="P2346" s="71">
        <v>-2590.5700000000002</v>
      </c>
      <c r="R2346" s="132" t="s">
        <v>2485</v>
      </c>
      <c r="S2346" s="132"/>
      <c r="T2346" s="132"/>
      <c r="U2346" s="132"/>
      <c r="V2346" s="132"/>
      <c r="W2346" s="132"/>
      <c r="X2346" s="132"/>
      <c r="Y2346" s="132"/>
    </row>
    <row r="2347" spans="1:25" ht="0.75" customHeight="1" x14ac:dyDescent="0.25"/>
    <row r="2348" spans="1:25" x14ac:dyDescent="0.25">
      <c r="A2348" s="132" t="s">
        <v>2486</v>
      </c>
      <c r="B2348" s="132"/>
      <c r="C2348" s="132"/>
      <c r="D2348" s="132"/>
      <c r="G2348" s="133">
        <v>3185.28</v>
      </c>
      <c r="H2348" s="133"/>
      <c r="I2348" s="71">
        <v>0</v>
      </c>
      <c r="K2348" s="71">
        <v>3185.28</v>
      </c>
      <c r="M2348" s="133">
        <v>4777.92</v>
      </c>
      <c r="N2348" s="133"/>
      <c r="P2348" s="71">
        <v>4777.92</v>
      </c>
      <c r="R2348" s="132" t="s">
        <v>2487</v>
      </c>
      <c r="S2348" s="132"/>
      <c r="T2348" s="132"/>
      <c r="U2348" s="132"/>
      <c r="V2348" s="132"/>
      <c r="W2348" s="132"/>
      <c r="X2348" s="132"/>
      <c r="Y2348" s="132"/>
    </row>
    <row r="2349" spans="1:25" ht="0.75" customHeight="1" x14ac:dyDescent="0.25"/>
    <row r="2350" spans="1:25" x14ac:dyDescent="0.25">
      <c r="A2350" s="132" t="s">
        <v>2488</v>
      </c>
      <c r="B2350" s="132"/>
      <c r="C2350" s="132"/>
      <c r="D2350" s="132"/>
      <c r="G2350" s="133">
        <v>30506.32</v>
      </c>
      <c r="H2350" s="133"/>
      <c r="I2350" s="71">
        <v>60502.559999999998</v>
      </c>
      <c r="K2350" s="71">
        <v>-29996.240000000002</v>
      </c>
      <c r="M2350" s="133">
        <v>45759.48</v>
      </c>
      <c r="N2350" s="133"/>
      <c r="P2350" s="71">
        <v>-14743.08</v>
      </c>
      <c r="R2350" s="132" t="s">
        <v>2489</v>
      </c>
      <c r="S2350" s="132"/>
      <c r="T2350" s="132"/>
      <c r="U2350" s="132"/>
      <c r="V2350" s="132"/>
      <c r="W2350" s="132"/>
      <c r="X2350" s="132"/>
      <c r="Y2350" s="132"/>
    </row>
    <row r="2351" spans="1:25" ht="0.75" customHeight="1" x14ac:dyDescent="0.25"/>
    <row r="2352" spans="1:25" x14ac:dyDescent="0.25">
      <c r="A2352" s="132" t="s">
        <v>2490</v>
      </c>
      <c r="B2352" s="132"/>
      <c r="C2352" s="132"/>
      <c r="D2352" s="132"/>
      <c r="G2352" s="133">
        <v>14614.64</v>
      </c>
      <c r="H2352" s="133"/>
      <c r="I2352" s="71">
        <v>29142.03</v>
      </c>
      <c r="K2352" s="71">
        <v>-14527.39</v>
      </c>
      <c r="M2352" s="133">
        <v>21921.96</v>
      </c>
      <c r="N2352" s="133"/>
      <c r="P2352" s="71">
        <v>-7220.07</v>
      </c>
      <c r="R2352" s="132" t="s">
        <v>2491</v>
      </c>
      <c r="S2352" s="132"/>
      <c r="T2352" s="132"/>
      <c r="U2352" s="132"/>
      <c r="V2352" s="132"/>
      <c r="W2352" s="132"/>
      <c r="X2352" s="132"/>
      <c r="Y2352" s="132"/>
    </row>
    <row r="2353" spans="1:25" ht="0.75" customHeight="1" x14ac:dyDescent="0.25"/>
    <row r="2354" spans="1:25" x14ac:dyDescent="0.25">
      <c r="A2354" s="132" t="s">
        <v>2492</v>
      </c>
      <c r="B2354" s="132"/>
      <c r="C2354" s="132"/>
      <c r="D2354" s="132"/>
      <c r="G2354" s="133">
        <v>89663.64</v>
      </c>
      <c r="H2354" s="133"/>
      <c r="I2354" s="71">
        <v>0</v>
      </c>
      <c r="K2354" s="71">
        <v>89663.64</v>
      </c>
      <c r="M2354" s="133">
        <v>134495.46</v>
      </c>
      <c r="N2354" s="133"/>
      <c r="P2354" s="71">
        <v>134495.46</v>
      </c>
      <c r="R2354" s="132" t="s">
        <v>2493</v>
      </c>
      <c r="S2354" s="132"/>
      <c r="T2354" s="132"/>
      <c r="U2354" s="132"/>
      <c r="V2354" s="132"/>
      <c r="W2354" s="132"/>
      <c r="X2354" s="132"/>
      <c r="Y2354" s="132"/>
    </row>
    <row r="2355" spans="1:25" ht="2.25" customHeight="1" x14ac:dyDescent="0.25"/>
    <row r="2356" spans="1:25" ht="17.25" customHeight="1" x14ac:dyDescent="0.25">
      <c r="A2356" s="134" t="s">
        <v>2494</v>
      </c>
      <c r="B2356" s="134"/>
      <c r="C2356" s="134"/>
      <c r="D2356" s="134"/>
      <c r="E2356" s="134"/>
      <c r="G2356" s="72">
        <v>6934806.9000000004</v>
      </c>
      <c r="I2356" s="72">
        <v>12608958.439999999</v>
      </c>
      <c r="K2356" s="72">
        <v>-5674151.54</v>
      </c>
      <c r="M2356" s="135">
        <v>10402210.35</v>
      </c>
      <c r="N2356" s="135"/>
      <c r="P2356" s="72">
        <v>-2206748.09</v>
      </c>
    </row>
    <row r="2357" spans="1:25" ht="0.75" customHeight="1" x14ac:dyDescent="0.25"/>
    <row r="2358" spans="1:25" x14ac:dyDescent="0.25">
      <c r="A2358" s="132" t="s">
        <v>2495</v>
      </c>
      <c r="B2358" s="132"/>
      <c r="C2358" s="132"/>
      <c r="D2358" s="132"/>
      <c r="G2358" s="133">
        <v>5069.05</v>
      </c>
      <c r="H2358" s="133"/>
      <c r="I2358" s="71">
        <v>0</v>
      </c>
      <c r="K2358" s="71">
        <v>5069.05</v>
      </c>
      <c r="M2358" s="133">
        <v>7603.5749999999998</v>
      </c>
      <c r="N2358" s="133"/>
      <c r="P2358" s="71">
        <v>7603.5749999999998</v>
      </c>
      <c r="R2358" s="132" t="s">
        <v>2496</v>
      </c>
      <c r="S2358" s="132"/>
      <c r="T2358" s="132"/>
      <c r="U2358" s="132"/>
      <c r="V2358" s="132"/>
      <c r="W2358" s="132"/>
      <c r="X2358" s="132"/>
      <c r="Y2358" s="132"/>
    </row>
    <row r="2359" spans="1:25" ht="0.75" customHeight="1" x14ac:dyDescent="0.25"/>
    <row r="2360" spans="1:25" x14ac:dyDescent="0.25">
      <c r="A2360" s="132" t="s">
        <v>2497</v>
      </c>
      <c r="B2360" s="132"/>
      <c r="C2360" s="132"/>
      <c r="D2360" s="132"/>
      <c r="G2360" s="133">
        <v>27396.5</v>
      </c>
      <c r="H2360" s="133"/>
      <c r="I2360" s="71">
        <v>0</v>
      </c>
      <c r="K2360" s="71">
        <v>27396.5</v>
      </c>
      <c r="M2360" s="133">
        <v>41094.75</v>
      </c>
      <c r="N2360" s="133"/>
      <c r="P2360" s="71">
        <v>41094.75</v>
      </c>
      <c r="R2360" s="132" t="s">
        <v>2498</v>
      </c>
      <c r="S2360" s="132"/>
      <c r="T2360" s="132"/>
      <c r="U2360" s="132"/>
      <c r="V2360" s="132"/>
      <c r="W2360" s="132"/>
      <c r="X2360" s="132"/>
      <c r="Y2360" s="132"/>
    </row>
    <row r="2361" spans="1:25" ht="0.75" customHeight="1" x14ac:dyDescent="0.25"/>
    <row r="2362" spans="1:25" x14ac:dyDescent="0.25">
      <c r="A2362" s="132" t="s">
        <v>2499</v>
      </c>
      <c r="B2362" s="132"/>
      <c r="C2362" s="132"/>
      <c r="D2362" s="132"/>
      <c r="G2362" s="133">
        <v>13622.58</v>
      </c>
      <c r="H2362" s="133"/>
      <c r="I2362" s="71">
        <v>0</v>
      </c>
      <c r="K2362" s="71">
        <v>13622.58</v>
      </c>
      <c r="M2362" s="133">
        <v>20433.87</v>
      </c>
      <c r="N2362" s="133"/>
      <c r="P2362" s="71">
        <v>20433.87</v>
      </c>
      <c r="R2362" s="132" t="s">
        <v>2500</v>
      </c>
      <c r="S2362" s="132"/>
      <c r="T2362" s="132"/>
      <c r="U2362" s="132"/>
      <c r="V2362" s="132"/>
      <c r="W2362" s="132"/>
      <c r="X2362" s="132"/>
      <c r="Y2362" s="132"/>
    </row>
    <row r="2363" spans="1:25" ht="0.75" customHeight="1" x14ac:dyDescent="0.25"/>
    <row r="2364" spans="1:25" x14ac:dyDescent="0.25">
      <c r="A2364" s="132" t="s">
        <v>2501</v>
      </c>
      <c r="B2364" s="132"/>
      <c r="C2364" s="132"/>
      <c r="D2364" s="132"/>
      <c r="G2364" s="133">
        <v>3656.25</v>
      </c>
      <c r="H2364" s="133"/>
      <c r="I2364" s="71">
        <v>0</v>
      </c>
      <c r="K2364" s="71">
        <v>3656.25</v>
      </c>
      <c r="M2364" s="133">
        <v>5484.375</v>
      </c>
      <c r="N2364" s="133"/>
      <c r="P2364" s="71">
        <v>5484.375</v>
      </c>
      <c r="R2364" s="132" t="s">
        <v>2502</v>
      </c>
      <c r="S2364" s="132"/>
      <c r="T2364" s="132"/>
      <c r="U2364" s="132"/>
      <c r="V2364" s="132"/>
      <c r="W2364" s="132"/>
      <c r="X2364" s="132"/>
      <c r="Y2364" s="132"/>
    </row>
    <row r="2365" spans="1:25" ht="0.75" customHeight="1" x14ac:dyDescent="0.25"/>
    <row r="2366" spans="1:25" x14ac:dyDescent="0.25">
      <c r="A2366" s="132" t="s">
        <v>2503</v>
      </c>
      <c r="B2366" s="132"/>
      <c r="C2366" s="132"/>
      <c r="D2366" s="132"/>
      <c r="G2366" s="133">
        <v>4204</v>
      </c>
      <c r="H2366" s="133"/>
      <c r="I2366" s="71">
        <v>90000</v>
      </c>
      <c r="K2366" s="71">
        <v>-85796</v>
      </c>
      <c r="M2366" s="133">
        <v>6306</v>
      </c>
      <c r="N2366" s="133"/>
      <c r="P2366" s="71">
        <v>-83694</v>
      </c>
      <c r="R2366" s="132" t="s">
        <v>2504</v>
      </c>
      <c r="S2366" s="132"/>
      <c r="T2366" s="132"/>
      <c r="U2366" s="132"/>
      <c r="V2366" s="132"/>
      <c r="W2366" s="132"/>
      <c r="X2366" s="132"/>
      <c r="Y2366" s="132"/>
    </row>
    <row r="2367" spans="1:25" ht="0.75" customHeight="1" x14ac:dyDescent="0.25"/>
    <row r="2368" spans="1:25" x14ac:dyDescent="0.25">
      <c r="A2368" s="132" t="s">
        <v>2505</v>
      </c>
      <c r="B2368" s="132"/>
      <c r="C2368" s="132"/>
      <c r="D2368" s="132"/>
      <c r="G2368" s="133">
        <v>2415.88</v>
      </c>
      <c r="H2368" s="133"/>
      <c r="I2368" s="71">
        <v>0</v>
      </c>
      <c r="K2368" s="71">
        <v>2415.88</v>
      </c>
      <c r="M2368" s="133">
        <v>3623.82</v>
      </c>
      <c r="N2368" s="133"/>
      <c r="P2368" s="71">
        <v>3623.82</v>
      </c>
      <c r="R2368" s="132" t="s">
        <v>2506</v>
      </c>
      <c r="S2368" s="132"/>
      <c r="T2368" s="132"/>
      <c r="U2368" s="132"/>
      <c r="V2368" s="132"/>
      <c r="W2368" s="132"/>
      <c r="X2368" s="132"/>
      <c r="Y2368" s="132"/>
    </row>
    <row r="2369" spans="1:25" ht="0.75" customHeight="1" x14ac:dyDescent="0.25"/>
    <row r="2370" spans="1:25" x14ac:dyDescent="0.25">
      <c r="A2370" s="132" t="s">
        <v>2507</v>
      </c>
      <c r="B2370" s="132"/>
      <c r="C2370" s="132"/>
      <c r="D2370" s="132"/>
      <c r="G2370" s="133">
        <v>0</v>
      </c>
      <c r="H2370" s="133"/>
      <c r="I2370" s="71">
        <v>2500</v>
      </c>
      <c r="K2370" s="71">
        <v>-2500</v>
      </c>
      <c r="M2370" s="133">
        <v>0</v>
      </c>
      <c r="N2370" s="133"/>
      <c r="P2370" s="71">
        <v>-2500</v>
      </c>
      <c r="R2370" s="132" t="s">
        <v>2508</v>
      </c>
      <c r="S2370" s="132"/>
      <c r="T2370" s="132"/>
      <c r="U2370" s="132"/>
      <c r="V2370" s="132"/>
      <c r="W2370" s="132"/>
      <c r="X2370" s="132"/>
      <c r="Y2370" s="132"/>
    </row>
    <row r="2371" spans="1:25" ht="2.25" customHeight="1" x14ac:dyDescent="0.25"/>
    <row r="2372" spans="1:25" ht="17.25" customHeight="1" x14ac:dyDescent="0.25">
      <c r="A2372" s="134" t="s">
        <v>2509</v>
      </c>
      <c r="B2372" s="134"/>
      <c r="C2372" s="134"/>
      <c r="D2372" s="134"/>
      <c r="E2372" s="134"/>
      <c r="G2372" s="72">
        <v>56364.26</v>
      </c>
      <c r="I2372" s="72">
        <v>92500</v>
      </c>
      <c r="K2372" s="72">
        <v>-36135.74</v>
      </c>
      <c r="M2372" s="135">
        <v>84546.39</v>
      </c>
      <c r="N2372" s="135"/>
      <c r="P2372" s="72">
        <v>-7953.61</v>
      </c>
    </row>
    <row r="2373" spans="1:25" ht="0.75" customHeight="1" x14ac:dyDescent="0.25"/>
    <row r="2374" spans="1:25" x14ac:dyDescent="0.25">
      <c r="A2374" s="132" t="s">
        <v>2510</v>
      </c>
      <c r="B2374" s="132"/>
      <c r="C2374" s="132"/>
      <c r="D2374" s="132"/>
      <c r="G2374" s="133">
        <v>0</v>
      </c>
      <c r="H2374" s="133"/>
      <c r="I2374" s="71">
        <v>600</v>
      </c>
      <c r="K2374" s="71">
        <v>-600</v>
      </c>
      <c r="M2374" s="133">
        <v>0</v>
      </c>
      <c r="N2374" s="133"/>
      <c r="P2374" s="71">
        <v>-600</v>
      </c>
      <c r="R2374" s="132" t="s">
        <v>2511</v>
      </c>
      <c r="S2374" s="132"/>
      <c r="T2374" s="132"/>
      <c r="U2374" s="132"/>
      <c r="V2374" s="132"/>
      <c r="W2374" s="132"/>
      <c r="X2374" s="132"/>
      <c r="Y2374" s="132"/>
    </row>
    <row r="2375" spans="1:25" ht="0.75" customHeight="1" x14ac:dyDescent="0.25"/>
    <row r="2376" spans="1:25" x14ac:dyDescent="0.25">
      <c r="A2376" s="132" t="s">
        <v>2512</v>
      </c>
      <c r="B2376" s="132"/>
      <c r="C2376" s="132"/>
      <c r="D2376" s="132"/>
      <c r="G2376" s="133">
        <v>152</v>
      </c>
      <c r="H2376" s="133"/>
      <c r="I2376" s="71">
        <v>1500</v>
      </c>
      <c r="K2376" s="71">
        <v>-1348</v>
      </c>
      <c r="M2376" s="133">
        <v>228</v>
      </c>
      <c r="N2376" s="133"/>
      <c r="P2376" s="71">
        <v>-1272</v>
      </c>
      <c r="R2376" s="132" t="s">
        <v>2513</v>
      </c>
      <c r="S2376" s="132"/>
      <c r="T2376" s="132"/>
      <c r="U2376" s="132"/>
      <c r="V2376" s="132"/>
      <c r="W2376" s="132"/>
      <c r="X2376" s="132"/>
      <c r="Y2376" s="132"/>
    </row>
    <row r="2377" spans="1:25" ht="0.75" customHeight="1" x14ac:dyDescent="0.25"/>
    <row r="2378" spans="1:25" x14ac:dyDescent="0.25">
      <c r="A2378" s="132" t="s">
        <v>2514</v>
      </c>
      <c r="B2378" s="132"/>
      <c r="C2378" s="132"/>
      <c r="D2378" s="132"/>
      <c r="G2378" s="133">
        <v>899</v>
      </c>
      <c r="H2378" s="133"/>
      <c r="I2378" s="71">
        <v>0</v>
      </c>
      <c r="K2378" s="71">
        <v>899</v>
      </c>
      <c r="M2378" s="133">
        <v>1348.5</v>
      </c>
      <c r="N2378" s="133"/>
      <c r="P2378" s="71">
        <v>1348.5</v>
      </c>
      <c r="R2378" s="132" t="s">
        <v>2515</v>
      </c>
      <c r="S2378" s="132"/>
      <c r="T2378" s="132"/>
      <c r="U2378" s="132"/>
      <c r="V2378" s="132"/>
      <c r="W2378" s="132"/>
      <c r="X2378" s="132"/>
      <c r="Y2378" s="132"/>
    </row>
    <row r="2379" spans="1:25" ht="0.75" customHeight="1" x14ac:dyDescent="0.25"/>
    <row r="2380" spans="1:25" x14ac:dyDescent="0.25">
      <c r="A2380" s="132" t="s">
        <v>2516</v>
      </c>
      <c r="B2380" s="132"/>
      <c r="C2380" s="132"/>
      <c r="D2380" s="132"/>
      <c r="G2380" s="133">
        <v>558</v>
      </c>
      <c r="H2380" s="133"/>
      <c r="I2380" s="71">
        <v>250</v>
      </c>
      <c r="K2380" s="71">
        <v>308</v>
      </c>
      <c r="M2380" s="133">
        <v>837</v>
      </c>
      <c r="N2380" s="133"/>
      <c r="P2380" s="71">
        <v>587</v>
      </c>
      <c r="R2380" s="132" t="s">
        <v>2517</v>
      </c>
      <c r="S2380" s="132"/>
      <c r="T2380" s="132"/>
      <c r="U2380" s="132"/>
      <c r="V2380" s="132"/>
      <c r="W2380" s="132"/>
      <c r="X2380" s="132"/>
      <c r="Y2380" s="132"/>
    </row>
    <row r="2381" spans="1:25" ht="0.75" customHeight="1" x14ac:dyDescent="0.25"/>
    <row r="2382" spans="1:25" x14ac:dyDescent="0.25">
      <c r="A2382" s="132" t="s">
        <v>2518</v>
      </c>
      <c r="B2382" s="132"/>
      <c r="C2382" s="132"/>
      <c r="D2382" s="132"/>
      <c r="G2382" s="133">
        <v>110826.11</v>
      </c>
      <c r="H2382" s="133"/>
      <c r="I2382" s="71">
        <v>95771</v>
      </c>
      <c r="K2382" s="71">
        <v>15055.11</v>
      </c>
      <c r="M2382" s="133">
        <v>166239.16500000001</v>
      </c>
      <c r="N2382" s="133"/>
      <c r="P2382" s="71">
        <v>70468.164999999994</v>
      </c>
      <c r="R2382" s="132" t="s">
        <v>2519</v>
      </c>
      <c r="S2382" s="132"/>
      <c r="T2382" s="132"/>
      <c r="U2382" s="132"/>
      <c r="V2382" s="132"/>
      <c r="W2382" s="132"/>
      <c r="X2382" s="132"/>
      <c r="Y2382" s="132"/>
    </row>
    <row r="2383" spans="1:25" ht="0.75" customHeight="1" x14ac:dyDescent="0.25"/>
    <row r="2384" spans="1:25" x14ac:dyDescent="0.25">
      <c r="A2384" s="132" t="s">
        <v>2520</v>
      </c>
      <c r="B2384" s="132"/>
      <c r="C2384" s="132"/>
      <c r="D2384" s="132"/>
      <c r="G2384" s="133">
        <v>12239.78</v>
      </c>
      <c r="H2384" s="133"/>
      <c r="I2384" s="71">
        <v>20000</v>
      </c>
      <c r="K2384" s="71">
        <v>-7760.22</v>
      </c>
      <c r="M2384" s="133">
        <v>18359.669999999998</v>
      </c>
      <c r="N2384" s="133"/>
      <c r="P2384" s="71">
        <v>-1640.33</v>
      </c>
      <c r="R2384" s="132" t="s">
        <v>2521</v>
      </c>
      <c r="S2384" s="132"/>
      <c r="T2384" s="132"/>
      <c r="U2384" s="132"/>
      <c r="V2384" s="132"/>
      <c r="W2384" s="132"/>
      <c r="X2384" s="132"/>
      <c r="Y2384" s="132"/>
    </row>
    <row r="2385" spans="1:25" ht="0.75" customHeight="1" x14ac:dyDescent="0.25"/>
    <row r="2386" spans="1:25" x14ac:dyDescent="0.25">
      <c r="A2386" s="132" t="s">
        <v>2522</v>
      </c>
      <c r="B2386" s="132"/>
      <c r="C2386" s="132"/>
      <c r="D2386" s="132"/>
      <c r="G2386" s="133">
        <v>3123.03</v>
      </c>
      <c r="H2386" s="133"/>
      <c r="I2386" s="71">
        <v>5000</v>
      </c>
      <c r="K2386" s="71">
        <v>-1876.97</v>
      </c>
      <c r="M2386" s="133">
        <v>4684.5450000000001</v>
      </c>
      <c r="N2386" s="133"/>
      <c r="P2386" s="71">
        <v>-315.45499999999998</v>
      </c>
      <c r="R2386" s="132" t="s">
        <v>2523</v>
      </c>
      <c r="S2386" s="132"/>
      <c r="T2386" s="132"/>
      <c r="U2386" s="132"/>
      <c r="V2386" s="132"/>
      <c r="W2386" s="132"/>
      <c r="X2386" s="132"/>
      <c r="Y2386" s="132"/>
    </row>
    <row r="2387" spans="1:25" ht="0.75" customHeight="1" x14ac:dyDescent="0.25"/>
    <row r="2388" spans="1:25" x14ac:dyDescent="0.25">
      <c r="A2388" s="132" t="s">
        <v>2524</v>
      </c>
      <c r="B2388" s="132"/>
      <c r="C2388" s="132"/>
      <c r="D2388" s="132"/>
      <c r="G2388" s="133">
        <v>13665.02</v>
      </c>
      <c r="H2388" s="133"/>
      <c r="I2388" s="71">
        <v>0</v>
      </c>
      <c r="K2388" s="71">
        <v>13665.02</v>
      </c>
      <c r="M2388" s="133">
        <v>20497.53</v>
      </c>
      <c r="N2388" s="133"/>
      <c r="P2388" s="71">
        <v>20497.53</v>
      </c>
      <c r="R2388" s="132" t="s">
        <v>2525</v>
      </c>
      <c r="S2388" s="132"/>
      <c r="T2388" s="132"/>
      <c r="U2388" s="132"/>
      <c r="V2388" s="132"/>
      <c r="W2388" s="132"/>
      <c r="X2388" s="132"/>
      <c r="Y2388" s="132"/>
    </row>
    <row r="2389" spans="1:25" ht="0.75" customHeight="1" x14ac:dyDescent="0.25"/>
    <row r="2390" spans="1:25" x14ac:dyDescent="0.25">
      <c r="A2390" s="132" t="s">
        <v>2526</v>
      </c>
      <c r="B2390" s="132"/>
      <c r="C2390" s="132"/>
      <c r="D2390" s="132"/>
      <c r="G2390" s="133">
        <v>169</v>
      </c>
      <c r="H2390" s="133"/>
      <c r="I2390" s="71">
        <v>0</v>
      </c>
      <c r="K2390" s="71">
        <v>169</v>
      </c>
      <c r="M2390" s="133">
        <v>253.5</v>
      </c>
      <c r="N2390" s="133"/>
      <c r="P2390" s="71">
        <v>253.5</v>
      </c>
      <c r="R2390" s="132" t="s">
        <v>2527</v>
      </c>
      <c r="S2390" s="132"/>
      <c r="T2390" s="132"/>
      <c r="U2390" s="132"/>
      <c r="V2390" s="132"/>
      <c r="W2390" s="132"/>
      <c r="X2390" s="132"/>
      <c r="Y2390" s="132"/>
    </row>
    <row r="2391" spans="1:25" ht="0.75" customHeight="1" x14ac:dyDescent="0.25"/>
    <row r="2392" spans="1:25" x14ac:dyDescent="0.25">
      <c r="A2392" s="132" t="s">
        <v>2528</v>
      </c>
      <c r="B2392" s="132"/>
      <c r="C2392" s="132"/>
      <c r="D2392" s="132"/>
      <c r="G2392" s="133">
        <v>3800.32</v>
      </c>
      <c r="H2392" s="133"/>
      <c r="I2392" s="71">
        <v>0</v>
      </c>
      <c r="K2392" s="71">
        <v>3800.32</v>
      </c>
      <c r="M2392" s="133">
        <v>5700.48</v>
      </c>
      <c r="N2392" s="133"/>
      <c r="P2392" s="71">
        <v>5700.48</v>
      </c>
      <c r="R2392" s="132" t="s">
        <v>2529</v>
      </c>
      <c r="S2392" s="132"/>
      <c r="T2392" s="132"/>
      <c r="U2392" s="132"/>
      <c r="V2392" s="132"/>
      <c r="W2392" s="132"/>
      <c r="X2392" s="132"/>
      <c r="Y2392" s="132"/>
    </row>
    <row r="2393" spans="1:25" ht="0.75" customHeight="1" x14ac:dyDescent="0.25"/>
    <row r="2394" spans="1:25" x14ac:dyDescent="0.25">
      <c r="A2394" s="132" t="s">
        <v>2530</v>
      </c>
      <c r="B2394" s="132"/>
      <c r="C2394" s="132"/>
      <c r="D2394" s="132"/>
      <c r="G2394" s="133">
        <v>93118.2</v>
      </c>
      <c r="H2394" s="133"/>
      <c r="I2394" s="71">
        <v>0</v>
      </c>
      <c r="K2394" s="71">
        <v>93118.2</v>
      </c>
      <c r="M2394" s="133">
        <v>139677.29999999999</v>
      </c>
      <c r="N2394" s="133"/>
      <c r="P2394" s="71">
        <v>139677.29999999999</v>
      </c>
      <c r="R2394" s="132" t="s">
        <v>2531</v>
      </c>
      <c r="S2394" s="132"/>
      <c r="T2394" s="132"/>
      <c r="U2394" s="132"/>
      <c r="V2394" s="132"/>
      <c r="W2394" s="132"/>
      <c r="X2394" s="132"/>
      <c r="Y2394" s="132"/>
    </row>
    <row r="2395" spans="1:25" ht="0.75" customHeight="1" x14ac:dyDescent="0.25"/>
    <row r="2396" spans="1:25" x14ac:dyDescent="0.25">
      <c r="A2396" s="132" t="s">
        <v>2532</v>
      </c>
      <c r="B2396" s="132"/>
      <c r="C2396" s="132"/>
      <c r="D2396" s="132"/>
      <c r="G2396" s="133">
        <v>72650.539999999994</v>
      </c>
      <c r="H2396" s="133"/>
      <c r="I2396" s="71">
        <v>0</v>
      </c>
      <c r="K2396" s="71">
        <v>72650.539999999994</v>
      </c>
      <c r="M2396" s="133">
        <v>108975.81</v>
      </c>
      <c r="N2396" s="133"/>
      <c r="P2396" s="71">
        <v>108975.81</v>
      </c>
      <c r="R2396" s="132" t="s">
        <v>2533</v>
      </c>
      <c r="S2396" s="132"/>
      <c r="T2396" s="132"/>
      <c r="U2396" s="132"/>
      <c r="V2396" s="132"/>
      <c r="W2396" s="132"/>
      <c r="X2396" s="132"/>
      <c r="Y2396" s="132"/>
    </row>
    <row r="2397" spans="1:25" ht="0.75" customHeight="1" x14ac:dyDescent="0.25"/>
    <row r="2398" spans="1:25" x14ac:dyDescent="0.25">
      <c r="A2398" s="132" t="s">
        <v>2534</v>
      </c>
      <c r="B2398" s="132"/>
      <c r="C2398" s="132"/>
      <c r="D2398" s="132"/>
      <c r="G2398" s="133">
        <v>33445.43</v>
      </c>
      <c r="H2398" s="133"/>
      <c r="I2398" s="71">
        <v>0</v>
      </c>
      <c r="K2398" s="71">
        <v>33445.43</v>
      </c>
      <c r="M2398" s="133">
        <v>50168.144999999997</v>
      </c>
      <c r="N2398" s="133"/>
      <c r="P2398" s="71">
        <v>50168.144999999997</v>
      </c>
      <c r="R2398" s="132" t="s">
        <v>2535</v>
      </c>
      <c r="S2398" s="132"/>
      <c r="T2398" s="132"/>
      <c r="U2398" s="132"/>
      <c r="V2398" s="132"/>
      <c r="W2398" s="132"/>
      <c r="X2398" s="132"/>
      <c r="Y2398" s="132"/>
    </row>
    <row r="2399" spans="1:25" ht="0.75" customHeight="1" x14ac:dyDescent="0.25"/>
    <row r="2400" spans="1:25" x14ac:dyDescent="0.25">
      <c r="A2400" s="132" t="s">
        <v>2536</v>
      </c>
      <c r="B2400" s="132"/>
      <c r="C2400" s="132"/>
      <c r="D2400" s="132"/>
      <c r="G2400" s="133">
        <v>96459.46</v>
      </c>
      <c r="H2400" s="133"/>
      <c r="I2400" s="71">
        <v>440770</v>
      </c>
      <c r="K2400" s="71">
        <v>-344310.54</v>
      </c>
      <c r="M2400" s="133">
        <v>144689.19</v>
      </c>
      <c r="N2400" s="133"/>
      <c r="P2400" s="71">
        <v>-296080.81</v>
      </c>
      <c r="R2400" s="132" t="s">
        <v>2537</v>
      </c>
      <c r="S2400" s="132"/>
      <c r="T2400" s="132"/>
      <c r="U2400" s="132"/>
      <c r="V2400" s="132"/>
      <c r="W2400" s="132"/>
      <c r="X2400" s="132"/>
      <c r="Y2400" s="132"/>
    </row>
    <row r="2401" spans="1:25" ht="0.75" customHeight="1" x14ac:dyDescent="0.25"/>
    <row r="2402" spans="1:25" x14ac:dyDescent="0.25">
      <c r="A2402" s="132" t="s">
        <v>2538</v>
      </c>
      <c r="B2402" s="132"/>
      <c r="C2402" s="132"/>
      <c r="D2402" s="132"/>
      <c r="G2402" s="133">
        <v>30000</v>
      </c>
      <c r="H2402" s="133"/>
      <c r="I2402" s="71">
        <v>0</v>
      </c>
      <c r="K2402" s="71">
        <v>30000</v>
      </c>
      <c r="M2402" s="133">
        <v>45000</v>
      </c>
      <c r="N2402" s="133"/>
      <c r="P2402" s="71">
        <v>45000</v>
      </c>
      <c r="R2402" s="132" t="s">
        <v>2539</v>
      </c>
      <c r="S2402" s="132"/>
      <c r="T2402" s="132"/>
      <c r="U2402" s="132"/>
      <c r="V2402" s="132"/>
      <c r="W2402" s="132"/>
      <c r="X2402" s="132"/>
      <c r="Y2402" s="132"/>
    </row>
    <row r="2403" spans="1:25" ht="0.75" customHeight="1" x14ac:dyDescent="0.25"/>
    <row r="2404" spans="1:25" x14ac:dyDescent="0.25">
      <c r="A2404" s="132" t="s">
        <v>2540</v>
      </c>
      <c r="B2404" s="132"/>
      <c r="C2404" s="132"/>
      <c r="D2404" s="132"/>
      <c r="G2404" s="133">
        <v>48000</v>
      </c>
      <c r="H2404" s="133"/>
      <c r="I2404" s="71">
        <v>0</v>
      </c>
      <c r="K2404" s="71">
        <v>48000</v>
      </c>
      <c r="M2404" s="133">
        <v>72000</v>
      </c>
      <c r="N2404" s="133"/>
      <c r="P2404" s="71">
        <v>72000</v>
      </c>
      <c r="R2404" s="132" t="s">
        <v>2541</v>
      </c>
      <c r="S2404" s="132"/>
      <c r="T2404" s="132"/>
      <c r="U2404" s="132"/>
      <c r="V2404" s="132"/>
      <c r="W2404" s="132"/>
      <c r="X2404" s="132"/>
      <c r="Y2404" s="132"/>
    </row>
    <row r="2405" spans="1:25" ht="0.75" customHeight="1" x14ac:dyDescent="0.25"/>
    <row r="2406" spans="1:25" x14ac:dyDescent="0.25">
      <c r="A2406" s="132" t="s">
        <v>2542</v>
      </c>
      <c r="B2406" s="132"/>
      <c r="C2406" s="132"/>
      <c r="D2406" s="132"/>
      <c r="G2406" s="133">
        <v>1133.47</v>
      </c>
      <c r="H2406" s="133"/>
      <c r="I2406" s="71">
        <v>0</v>
      </c>
      <c r="K2406" s="71">
        <v>1133.47</v>
      </c>
      <c r="M2406" s="133">
        <v>1700.2049999999999</v>
      </c>
      <c r="N2406" s="133"/>
      <c r="P2406" s="71">
        <v>1700.2049999999999</v>
      </c>
      <c r="R2406" s="132" t="s">
        <v>2543</v>
      </c>
      <c r="S2406" s="132"/>
      <c r="T2406" s="132"/>
      <c r="U2406" s="132"/>
      <c r="V2406" s="132"/>
      <c r="W2406" s="132"/>
      <c r="X2406" s="132"/>
      <c r="Y2406" s="132"/>
    </row>
    <row r="2407" spans="1:25" ht="0.75" customHeight="1" x14ac:dyDescent="0.25"/>
    <row r="2408" spans="1:25" x14ac:dyDescent="0.25">
      <c r="A2408" s="132" t="s">
        <v>2544</v>
      </c>
      <c r="B2408" s="132"/>
      <c r="C2408" s="132"/>
      <c r="D2408" s="132"/>
      <c r="G2408" s="133">
        <v>42629.74</v>
      </c>
      <c r="H2408" s="133"/>
      <c r="I2408" s="71">
        <v>17000</v>
      </c>
      <c r="K2408" s="71">
        <v>25629.74</v>
      </c>
      <c r="M2408" s="133">
        <v>63944.61</v>
      </c>
      <c r="N2408" s="133"/>
      <c r="P2408" s="71">
        <v>46944.61</v>
      </c>
      <c r="R2408" s="132" t="s">
        <v>2545</v>
      </c>
      <c r="S2408" s="132"/>
      <c r="T2408" s="132"/>
      <c r="U2408" s="132"/>
      <c r="V2408" s="132"/>
      <c r="W2408" s="132"/>
      <c r="X2408" s="132"/>
      <c r="Y2408" s="132"/>
    </row>
    <row r="2409" spans="1:25" x14ac:dyDescent="0.25">
      <c r="A2409" s="132" t="s">
        <v>2546</v>
      </c>
      <c r="B2409" s="132"/>
      <c r="C2409" s="132"/>
      <c r="D2409" s="132"/>
      <c r="G2409" s="133">
        <v>4299.95</v>
      </c>
      <c r="H2409" s="133"/>
      <c r="I2409" s="71">
        <v>57000</v>
      </c>
      <c r="K2409" s="71">
        <v>-52700.05</v>
      </c>
      <c r="M2409" s="133">
        <v>6449.9250000000002</v>
      </c>
      <c r="N2409" s="133"/>
      <c r="P2409" s="71">
        <v>-50550.074999999997</v>
      </c>
      <c r="R2409" s="132" t="s">
        <v>2545</v>
      </c>
      <c r="S2409" s="132"/>
      <c r="T2409" s="132"/>
      <c r="U2409" s="132"/>
      <c r="V2409" s="132"/>
      <c r="W2409" s="132"/>
      <c r="X2409" s="132"/>
      <c r="Y2409" s="132"/>
    </row>
    <row r="2410" spans="1:25" ht="0.75" customHeight="1" x14ac:dyDescent="0.25"/>
    <row r="2411" spans="1:25" x14ac:dyDescent="0.25">
      <c r="A2411" s="132" t="s">
        <v>2547</v>
      </c>
      <c r="B2411" s="132"/>
      <c r="C2411" s="132"/>
      <c r="D2411" s="132"/>
      <c r="G2411" s="133">
        <v>2095.6799999999998</v>
      </c>
      <c r="H2411" s="133"/>
      <c r="I2411" s="71">
        <v>4200</v>
      </c>
      <c r="K2411" s="71">
        <v>-2104.3200000000002</v>
      </c>
      <c r="M2411" s="133">
        <v>3143.52</v>
      </c>
      <c r="N2411" s="133"/>
      <c r="P2411" s="71">
        <v>-1056.48</v>
      </c>
      <c r="R2411" s="132" t="s">
        <v>2548</v>
      </c>
      <c r="S2411" s="132"/>
      <c r="T2411" s="132"/>
      <c r="U2411" s="132"/>
      <c r="V2411" s="132"/>
      <c r="W2411" s="132"/>
      <c r="X2411" s="132"/>
      <c r="Y2411" s="132"/>
    </row>
    <row r="2412" spans="1:25" ht="0.75" customHeight="1" x14ac:dyDescent="0.25"/>
    <row r="2413" spans="1:25" x14ac:dyDescent="0.25">
      <c r="A2413" s="132" t="s">
        <v>2549</v>
      </c>
      <c r="B2413" s="132"/>
      <c r="C2413" s="132"/>
      <c r="D2413" s="132"/>
      <c r="G2413" s="133">
        <v>22367.73</v>
      </c>
      <c r="H2413" s="133"/>
      <c r="I2413" s="71">
        <v>35000</v>
      </c>
      <c r="K2413" s="71">
        <v>-12632.27</v>
      </c>
      <c r="M2413" s="133">
        <v>33551.595000000001</v>
      </c>
      <c r="N2413" s="133"/>
      <c r="P2413" s="71">
        <v>-1448.405</v>
      </c>
      <c r="R2413" s="132" t="s">
        <v>2550</v>
      </c>
      <c r="S2413" s="132"/>
      <c r="T2413" s="132"/>
      <c r="U2413" s="132"/>
      <c r="V2413" s="132"/>
      <c r="W2413" s="132"/>
      <c r="X2413" s="132"/>
      <c r="Y2413" s="132"/>
    </row>
    <row r="2414" spans="1:25" ht="0.75" customHeight="1" x14ac:dyDescent="0.25"/>
    <row r="2415" spans="1:25" x14ac:dyDescent="0.25">
      <c r="A2415" s="132" t="s">
        <v>2551</v>
      </c>
      <c r="B2415" s="132"/>
      <c r="C2415" s="132"/>
      <c r="D2415" s="132"/>
      <c r="G2415" s="133">
        <v>24992.98</v>
      </c>
      <c r="H2415" s="133"/>
      <c r="I2415" s="71">
        <v>30000</v>
      </c>
      <c r="K2415" s="71">
        <v>-5007.0200000000004</v>
      </c>
      <c r="M2415" s="133">
        <v>37489.47</v>
      </c>
      <c r="N2415" s="133"/>
      <c r="P2415" s="71">
        <v>7489.47</v>
      </c>
      <c r="R2415" s="132" t="s">
        <v>2552</v>
      </c>
      <c r="S2415" s="132"/>
      <c r="T2415" s="132"/>
      <c r="U2415" s="132"/>
      <c r="V2415" s="132"/>
      <c r="W2415" s="132"/>
      <c r="X2415" s="132"/>
      <c r="Y2415" s="132"/>
    </row>
    <row r="2416" spans="1:25" ht="0.75" customHeight="1" x14ac:dyDescent="0.25"/>
    <row r="2417" spans="1:25" x14ac:dyDescent="0.25">
      <c r="A2417" s="132" t="s">
        <v>2553</v>
      </c>
      <c r="B2417" s="132"/>
      <c r="C2417" s="132"/>
      <c r="D2417" s="132"/>
      <c r="G2417" s="133">
        <v>495</v>
      </c>
      <c r="H2417" s="133"/>
      <c r="I2417" s="71">
        <v>750</v>
      </c>
      <c r="K2417" s="71">
        <v>-255</v>
      </c>
      <c r="M2417" s="133">
        <v>742.5</v>
      </c>
      <c r="N2417" s="133"/>
      <c r="P2417" s="71">
        <v>-7.5</v>
      </c>
      <c r="R2417" s="132" t="s">
        <v>2554</v>
      </c>
      <c r="S2417" s="132"/>
      <c r="T2417" s="132"/>
      <c r="U2417" s="132"/>
      <c r="V2417" s="132"/>
      <c r="W2417" s="132"/>
      <c r="X2417" s="132"/>
      <c r="Y2417" s="132"/>
    </row>
    <row r="2418" spans="1:25" ht="0.75" customHeight="1" x14ac:dyDescent="0.25"/>
    <row r="2419" spans="1:25" x14ac:dyDescent="0.25">
      <c r="A2419" s="132" t="s">
        <v>2555</v>
      </c>
      <c r="B2419" s="132"/>
      <c r="C2419" s="132"/>
      <c r="D2419" s="132"/>
      <c r="G2419" s="133">
        <v>22758</v>
      </c>
      <c r="H2419" s="133"/>
      <c r="I2419" s="71">
        <v>32230</v>
      </c>
      <c r="K2419" s="71">
        <v>-9472</v>
      </c>
      <c r="M2419" s="133">
        <v>34137</v>
      </c>
      <c r="N2419" s="133"/>
      <c r="P2419" s="71">
        <v>1907</v>
      </c>
      <c r="R2419" s="132" t="s">
        <v>2556</v>
      </c>
      <c r="S2419" s="132"/>
      <c r="T2419" s="132"/>
      <c r="U2419" s="132"/>
      <c r="V2419" s="132"/>
      <c r="W2419" s="132"/>
      <c r="X2419" s="132"/>
      <c r="Y2419" s="132"/>
    </row>
    <row r="2420" spans="1:25" ht="0.75" customHeight="1" x14ac:dyDescent="0.25"/>
    <row r="2421" spans="1:25" x14ac:dyDescent="0.25">
      <c r="A2421" s="132" t="s">
        <v>2557</v>
      </c>
      <c r="B2421" s="132"/>
      <c r="C2421" s="132"/>
      <c r="D2421" s="132"/>
      <c r="G2421" s="133">
        <v>3720.45</v>
      </c>
      <c r="H2421" s="133"/>
      <c r="I2421" s="71">
        <v>9800</v>
      </c>
      <c r="K2421" s="71">
        <v>-6079.55</v>
      </c>
      <c r="M2421" s="133">
        <v>5580.6750000000002</v>
      </c>
      <c r="N2421" s="133"/>
      <c r="P2421" s="71">
        <v>-4219.3249999999998</v>
      </c>
      <c r="R2421" s="132" t="s">
        <v>2558</v>
      </c>
      <c r="S2421" s="132"/>
      <c r="T2421" s="132"/>
      <c r="U2421" s="132"/>
      <c r="V2421" s="132"/>
      <c r="W2421" s="132"/>
      <c r="X2421" s="132"/>
      <c r="Y2421" s="132"/>
    </row>
    <row r="2422" spans="1:25" ht="0.75" customHeight="1" x14ac:dyDescent="0.25"/>
    <row r="2423" spans="1:25" x14ac:dyDescent="0.25">
      <c r="A2423" s="132" t="s">
        <v>2559</v>
      </c>
      <c r="B2423" s="132"/>
      <c r="C2423" s="132"/>
      <c r="D2423" s="132"/>
      <c r="G2423" s="133">
        <v>345</v>
      </c>
      <c r="H2423" s="133"/>
      <c r="I2423" s="71">
        <v>795</v>
      </c>
      <c r="K2423" s="71">
        <v>-450</v>
      </c>
      <c r="M2423" s="133">
        <v>517.5</v>
      </c>
      <c r="N2423" s="133"/>
      <c r="P2423" s="71">
        <v>-277.5</v>
      </c>
      <c r="R2423" s="132" t="s">
        <v>2560</v>
      </c>
      <c r="S2423" s="132"/>
      <c r="T2423" s="132"/>
      <c r="U2423" s="132"/>
      <c r="V2423" s="132"/>
      <c r="W2423" s="132"/>
      <c r="X2423" s="132"/>
      <c r="Y2423" s="132"/>
    </row>
    <row r="2424" spans="1:25" ht="0.75" customHeight="1" x14ac:dyDescent="0.25"/>
    <row r="2425" spans="1:25" x14ac:dyDescent="0.25">
      <c r="A2425" s="132" t="s">
        <v>2561</v>
      </c>
      <c r="B2425" s="132"/>
      <c r="C2425" s="132"/>
      <c r="D2425" s="132"/>
      <c r="G2425" s="133">
        <v>625.99</v>
      </c>
      <c r="H2425" s="133"/>
      <c r="I2425" s="71">
        <v>1275</v>
      </c>
      <c r="K2425" s="71">
        <v>-649.01</v>
      </c>
      <c r="M2425" s="133">
        <v>938.98500000000001</v>
      </c>
      <c r="N2425" s="133"/>
      <c r="P2425" s="71">
        <v>-336.01499999999999</v>
      </c>
      <c r="R2425" s="132" t="s">
        <v>2562</v>
      </c>
      <c r="S2425" s="132"/>
      <c r="T2425" s="132"/>
      <c r="U2425" s="132"/>
      <c r="V2425" s="132"/>
      <c r="W2425" s="132"/>
      <c r="X2425" s="132"/>
      <c r="Y2425" s="132"/>
    </row>
    <row r="2426" spans="1:25" ht="0.75" customHeight="1" x14ac:dyDescent="0.25"/>
    <row r="2427" spans="1:25" x14ac:dyDescent="0.25">
      <c r="A2427" s="132" t="s">
        <v>2563</v>
      </c>
      <c r="B2427" s="132"/>
      <c r="C2427" s="132"/>
      <c r="D2427" s="132"/>
      <c r="G2427" s="133">
        <v>190</v>
      </c>
      <c r="H2427" s="133"/>
      <c r="I2427" s="71">
        <v>475</v>
      </c>
      <c r="K2427" s="71">
        <v>-285</v>
      </c>
      <c r="M2427" s="133">
        <v>285</v>
      </c>
      <c r="N2427" s="133"/>
      <c r="P2427" s="71">
        <v>-190</v>
      </c>
      <c r="R2427" s="132" t="s">
        <v>2564</v>
      </c>
      <c r="S2427" s="132"/>
      <c r="T2427" s="132"/>
      <c r="U2427" s="132"/>
      <c r="V2427" s="132"/>
      <c r="W2427" s="132"/>
      <c r="X2427" s="132"/>
      <c r="Y2427" s="132"/>
    </row>
    <row r="2428" spans="1:25" ht="0.75" customHeight="1" x14ac:dyDescent="0.25"/>
    <row r="2429" spans="1:25" x14ac:dyDescent="0.25">
      <c r="A2429" s="132" t="s">
        <v>2565</v>
      </c>
      <c r="B2429" s="132"/>
      <c r="C2429" s="132"/>
      <c r="D2429" s="132"/>
      <c r="G2429" s="133">
        <v>-500</v>
      </c>
      <c r="H2429" s="133"/>
      <c r="I2429" s="71">
        <v>500</v>
      </c>
      <c r="K2429" s="71">
        <v>-1000</v>
      </c>
      <c r="M2429" s="133">
        <v>-750</v>
      </c>
      <c r="N2429" s="133"/>
      <c r="P2429" s="71">
        <v>-1250</v>
      </c>
      <c r="R2429" s="132" t="s">
        <v>2566</v>
      </c>
      <c r="S2429" s="132"/>
      <c r="T2429" s="132"/>
      <c r="U2429" s="132"/>
      <c r="V2429" s="132"/>
      <c r="W2429" s="132"/>
      <c r="X2429" s="132"/>
      <c r="Y2429" s="132"/>
    </row>
    <row r="2430" spans="1:25" ht="0.75" customHeight="1" x14ac:dyDescent="0.25"/>
    <row r="2431" spans="1:25" x14ac:dyDescent="0.25">
      <c r="A2431" s="132" t="s">
        <v>2567</v>
      </c>
      <c r="B2431" s="132"/>
      <c r="C2431" s="132"/>
      <c r="D2431" s="132"/>
      <c r="G2431" s="133">
        <v>0</v>
      </c>
      <c r="H2431" s="133"/>
      <c r="I2431" s="71">
        <v>18000</v>
      </c>
      <c r="K2431" s="71">
        <v>-18000</v>
      </c>
      <c r="M2431" s="133">
        <v>0</v>
      </c>
      <c r="N2431" s="133"/>
      <c r="P2431" s="71">
        <v>-18000</v>
      </c>
      <c r="R2431" s="132" t="s">
        <v>2568</v>
      </c>
      <c r="S2431" s="132"/>
      <c r="T2431" s="132"/>
      <c r="U2431" s="132"/>
      <c r="V2431" s="132"/>
      <c r="W2431" s="132"/>
      <c r="X2431" s="132"/>
      <c r="Y2431" s="132"/>
    </row>
    <row r="2432" spans="1:25" ht="0.75" customHeight="1" x14ac:dyDescent="0.25"/>
    <row r="2433" spans="1:25" x14ac:dyDescent="0.25">
      <c r="A2433" s="132" t="s">
        <v>2569</v>
      </c>
      <c r="B2433" s="132"/>
      <c r="C2433" s="132"/>
      <c r="D2433" s="132"/>
      <c r="G2433" s="133">
        <v>4305</v>
      </c>
      <c r="H2433" s="133"/>
      <c r="I2433" s="71">
        <v>4100</v>
      </c>
      <c r="K2433" s="71">
        <v>205</v>
      </c>
      <c r="M2433" s="133">
        <v>6457.5</v>
      </c>
      <c r="N2433" s="133"/>
      <c r="P2433" s="71">
        <v>2357.5</v>
      </c>
      <c r="R2433" s="132" t="s">
        <v>2570</v>
      </c>
      <c r="S2433" s="132"/>
      <c r="T2433" s="132"/>
      <c r="U2433" s="132"/>
      <c r="V2433" s="132"/>
      <c r="W2433" s="132"/>
      <c r="X2433" s="132"/>
      <c r="Y2433" s="132"/>
    </row>
    <row r="2434" spans="1:25" ht="0.75" customHeight="1" x14ac:dyDescent="0.25"/>
    <row r="2435" spans="1:25" x14ac:dyDescent="0.25">
      <c r="A2435" s="132" t="s">
        <v>2571</v>
      </c>
      <c r="B2435" s="132"/>
      <c r="C2435" s="132"/>
      <c r="D2435" s="132"/>
      <c r="G2435" s="133">
        <v>2340.4899999999998</v>
      </c>
      <c r="H2435" s="133"/>
      <c r="I2435" s="71">
        <v>2340</v>
      </c>
      <c r="K2435" s="71">
        <v>0.49</v>
      </c>
      <c r="M2435" s="133">
        <v>3510.7350000000001</v>
      </c>
      <c r="N2435" s="133"/>
      <c r="P2435" s="71">
        <v>1170.7349999999999</v>
      </c>
      <c r="R2435" s="132" t="s">
        <v>2572</v>
      </c>
      <c r="S2435" s="132"/>
      <c r="T2435" s="132"/>
      <c r="U2435" s="132"/>
      <c r="V2435" s="132"/>
      <c r="W2435" s="132"/>
      <c r="X2435" s="132"/>
      <c r="Y2435" s="132"/>
    </row>
    <row r="2436" spans="1:25" ht="0.75" customHeight="1" x14ac:dyDescent="0.25"/>
    <row r="2437" spans="1:25" x14ac:dyDescent="0.25">
      <c r="A2437" s="132" t="s">
        <v>2573</v>
      </c>
      <c r="B2437" s="132"/>
      <c r="C2437" s="132"/>
      <c r="D2437" s="132"/>
      <c r="G2437" s="133">
        <v>500</v>
      </c>
      <c r="H2437" s="133"/>
      <c r="I2437" s="71">
        <v>0</v>
      </c>
      <c r="K2437" s="71">
        <v>500</v>
      </c>
      <c r="M2437" s="133">
        <v>750</v>
      </c>
      <c r="N2437" s="133"/>
      <c r="P2437" s="71">
        <v>750</v>
      </c>
      <c r="R2437" s="132" t="s">
        <v>2574</v>
      </c>
      <c r="S2437" s="132"/>
      <c r="T2437" s="132"/>
      <c r="U2437" s="132"/>
      <c r="V2437" s="132"/>
      <c r="W2437" s="132"/>
      <c r="X2437" s="132"/>
      <c r="Y2437" s="132"/>
    </row>
    <row r="2438" spans="1:25" ht="0.75" customHeight="1" x14ac:dyDescent="0.25"/>
    <row r="2439" spans="1:25" x14ac:dyDescent="0.25">
      <c r="A2439" s="132" t="s">
        <v>2575</v>
      </c>
      <c r="B2439" s="132"/>
      <c r="C2439" s="132"/>
      <c r="D2439" s="132"/>
      <c r="G2439" s="133">
        <v>2979.6</v>
      </c>
      <c r="H2439" s="133"/>
      <c r="I2439" s="71">
        <v>3045</v>
      </c>
      <c r="K2439" s="71">
        <v>-65.400000000000006</v>
      </c>
      <c r="M2439" s="133">
        <v>4469.3999999999996</v>
      </c>
      <c r="N2439" s="133"/>
      <c r="P2439" s="71">
        <v>1424.4</v>
      </c>
      <c r="R2439" s="132" t="s">
        <v>2576</v>
      </c>
      <c r="S2439" s="132"/>
      <c r="T2439" s="132"/>
      <c r="U2439" s="132"/>
      <c r="V2439" s="132"/>
      <c r="W2439" s="132"/>
      <c r="X2439" s="132"/>
      <c r="Y2439" s="132"/>
    </row>
    <row r="2440" spans="1:25" ht="0.75" customHeight="1" x14ac:dyDescent="0.25"/>
    <row r="2441" spans="1:25" x14ac:dyDescent="0.25">
      <c r="A2441" s="132" t="s">
        <v>2577</v>
      </c>
      <c r="B2441" s="132"/>
      <c r="C2441" s="132"/>
      <c r="D2441" s="132"/>
      <c r="G2441" s="133">
        <v>0</v>
      </c>
      <c r="H2441" s="133"/>
      <c r="I2441" s="71">
        <v>190</v>
      </c>
      <c r="K2441" s="71">
        <v>-190</v>
      </c>
      <c r="M2441" s="133">
        <v>0</v>
      </c>
      <c r="N2441" s="133"/>
      <c r="P2441" s="71">
        <v>-190</v>
      </c>
      <c r="R2441" s="132" t="s">
        <v>2578</v>
      </c>
      <c r="S2441" s="132"/>
      <c r="T2441" s="132"/>
      <c r="U2441" s="132"/>
      <c r="V2441" s="132"/>
      <c r="W2441" s="132"/>
      <c r="X2441" s="132"/>
      <c r="Y2441" s="132"/>
    </row>
    <row r="2442" spans="1:25" ht="0.75" customHeight="1" x14ac:dyDescent="0.25"/>
    <row r="2443" spans="1:25" x14ac:dyDescent="0.25">
      <c r="A2443" s="132" t="s">
        <v>2579</v>
      </c>
      <c r="B2443" s="132"/>
      <c r="C2443" s="132"/>
      <c r="D2443" s="132"/>
      <c r="G2443" s="133">
        <v>0</v>
      </c>
      <c r="H2443" s="133"/>
      <c r="I2443" s="71">
        <v>275</v>
      </c>
      <c r="K2443" s="71">
        <v>-275</v>
      </c>
      <c r="M2443" s="133">
        <v>0</v>
      </c>
      <c r="N2443" s="133"/>
      <c r="P2443" s="71">
        <v>-275</v>
      </c>
      <c r="R2443" s="132" t="s">
        <v>2580</v>
      </c>
      <c r="S2443" s="132"/>
      <c r="T2443" s="132"/>
      <c r="U2443" s="132"/>
      <c r="V2443" s="132"/>
      <c r="W2443" s="132"/>
      <c r="X2443" s="132"/>
      <c r="Y2443" s="132"/>
    </row>
    <row r="2444" spans="1:25" ht="0.75" customHeight="1" x14ac:dyDescent="0.25"/>
    <row r="2445" spans="1:25" x14ac:dyDescent="0.25">
      <c r="A2445" s="132" t="s">
        <v>2581</v>
      </c>
      <c r="B2445" s="132"/>
      <c r="C2445" s="132"/>
      <c r="D2445" s="132"/>
      <c r="G2445" s="133">
        <v>0</v>
      </c>
      <c r="H2445" s="133"/>
      <c r="I2445" s="71">
        <v>275</v>
      </c>
      <c r="K2445" s="71">
        <v>-275</v>
      </c>
      <c r="M2445" s="133">
        <v>0</v>
      </c>
      <c r="N2445" s="133"/>
      <c r="P2445" s="71">
        <v>-275</v>
      </c>
      <c r="R2445" s="132" t="s">
        <v>2582</v>
      </c>
      <c r="S2445" s="132"/>
      <c r="T2445" s="132"/>
      <c r="U2445" s="132"/>
      <c r="V2445" s="132"/>
      <c r="W2445" s="132"/>
      <c r="X2445" s="132"/>
      <c r="Y2445" s="132"/>
    </row>
    <row r="2446" spans="1:25" ht="0.75" customHeight="1" x14ac:dyDescent="0.25"/>
    <row r="2447" spans="1:25" x14ac:dyDescent="0.25">
      <c r="A2447" s="132" t="s">
        <v>2583</v>
      </c>
      <c r="B2447" s="132"/>
      <c r="C2447" s="132"/>
      <c r="D2447" s="132"/>
      <c r="G2447" s="133">
        <v>95</v>
      </c>
      <c r="H2447" s="133"/>
      <c r="I2447" s="71">
        <v>420</v>
      </c>
      <c r="K2447" s="71">
        <v>-325</v>
      </c>
      <c r="M2447" s="133">
        <v>142.5</v>
      </c>
      <c r="N2447" s="133"/>
      <c r="P2447" s="71">
        <v>-277.5</v>
      </c>
      <c r="R2447" s="132" t="s">
        <v>2584</v>
      </c>
      <c r="S2447" s="132"/>
      <c r="T2447" s="132"/>
      <c r="U2447" s="132"/>
      <c r="V2447" s="132"/>
      <c r="W2447" s="132"/>
      <c r="X2447" s="132"/>
      <c r="Y2447" s="132"/>
    </row>
    <row r="2448" spans="1:25" ht="0.75" customHeight="1" x14ac:dyDescent="0.25"/>
    <row r="2449" spans="1:25" x14ac:dyDescent="0.25">
      <c r="A2449" s="132" t="s">
        <v>2585</v>
      </c>
      <c r="B2449" s="132"/>
      <c r="C2449" s="132"/>
      <c r="D2449" s="132"/>
      <c r="G2449" s="133">
        <v>783.14</v>
      </c>
      <c r="H2449" s="133"/>
      <c r="I2449" s="71">
        <v>350</v>
      </c>
      <c r="K2449" s="71">
        <v>433.14</v>
      </c>
      <c r="M2449" s="133">
        <v>1174.71</v>
      </c>
      <c r="N2449" s="133"/>
      <c r="P2449" s="71">
        <v>824.71</v>
      </c>
      <c r="R2449" s="132" t="s">
        <v>2586</v>
      </c>
      <c r="S2449" s="132"/>
      <c r="T2449" s="132"/>
      <c r="U2449" s="132"/>
      <c r="V2449" s="132"/>
      <c r="W2449" s="132"/>
      <c r="X2449" s="132"/>
      <c r="Y2449" s="132"/>
    </row>
    <row r="2450" spans="1:25" ht="0.75" customHeight="1" x14ac:dyDescent="0.25"/>
    <row r="2451" spans="1:25" x14ac:dyDescent="0.25">
      <c r="A2451" s="132" t="s">
        <v>2587</v>
      </c>
      <c r="B2451" s="132"/>
      <c r="C2451" s="132"/>
      <c r="D2451" s="132"/>
      <c r="G2451" s="133">
        <v>0</v>
      </c>
      <c r="H2451" s="133"/>
      <c r="I2451" s="71">
        <v>190</v>
      </c>
      <c r="K2451" s="71">
        <v>-190</v>
      </c>
      <c r="M2451" s="133">
        <v>0</v>
      </c>
      <c r="N2451" s="133"/>
      <c r="P2451" s="71">
        <v>-190</v>
      </c>
      <c r="R2451" s="132" t="s">
        <v>2588</v>
      </c>
      <c r="S2451" s="132"/>
      <c r="T2451" s="132"/>
      <c r="U2451" s="132"/>
      <c r="V2451" s="132"/>
      <c r="W2451" s="132"/>
      <c r="X2451" s="132"/>
      <c r="Y2451" s="132"/>
    </row>
    <row r="2452" spans="1:25" ht="0.75" customHeight="1" x14ac:dyDescent="0.25"/>
    <row r="2453" spans="1:25" x14ac:dyDescent="0.25">
      <c r="A2453" s="132" t="s">
        <v>2589</v>
      </c>
      <c r="B2453" s="132"/>
      <c r="C2453" s="132"/>
      <c r="D2453" s="132"/>
      <c r="G2453" s="133">
        <v>454.28</v>
      </c>
      <c r="H2453" s="133"/>
      <c r="I2453" s="71">
        <v>300</v>
      </c>
      <c r="K2453" s="71">
        <v>154.28</v>
      </c>
      <c r="M2453" s="133">
        <v>681.42</v>
      </c>
      <c r="N2453" s="133"/>
      <c r="P2453" s="71">
        <v>381.42</v>
      </c>
      <c r="R2453" s="132" t="s">
        <v>2590</v>
      </c>
      <c r="S2453" s="132"/>
      <c r="T2453" s="132"/>
      <c r="U2453" s="132"/>
      <c r="V2453" s="132"/>
      <c r="W2453" s="132"/>
      <c r="X2453" s="132"/>
      <c r="Y2453" s="132"/>
    </row>
    <row r="2454" spans="1:25" ht="0.75" customHeight="1" x14ac:dyDescent="0.25"/>
    <row r="2455" spans="1:25" x14ac:dyDescent="0.25">
      <c r="A2455" s="132" t="s">
        <v>2591</v>
      </c>
      <c r="B2455" s="132"/>
      <c r="C2455" s="132"/>
      <c r="D2455" s="132"/>
      <c r="G2455" s="133">
        <v>25.15</v>
      </c>
      <c r="H2455" s="133"/>
      <c r="I2455" s="71">
        <v>0</v>
      </c>
      <c r="K2455" s="71">
        <v>25.15</v>
      </c>
      <c r="M2455" s="133">
        <v>37.725000000000001</v>
      </c>
      <c r="N2455" s="133"/>
      <c r="P2455" s="71">
        <v>37.725000000000001</v>
      </c>
      <c r="R2455" s="132" t="s">
        <v>2592</v>
      </c>
      <c r="S2455" s="132"/>
      <c r="T2455" s="132"/>
      <c r="U2455" s="132"/>
      <c r="V2455" s="132"/>
      <c r="W2455" s="132"/>
      <c r="X2455" s="132"/>
      <c r="Y2455" s="132"/>
    </row>
    <row r="2456" spans="1:25" ht="0.75" customHeight="1" x14ac:dyDescent="0.25"/>
    <row r="2457" spans="1:25" x14ac:dyDescent="0.25">
      <c r="A2457" s="132" t="s">
        <v>2593</v>
      </c>
      <c r="B2457" s="132"/>
      <c r="C2457" s="132"/>
      <c r="D2457" s="132"/>
      <c r="G2457" s="133">
        <v>6.34</v>
      </c>
      <c r="H2457" s="133"/>
      <c r="I2457" s="71">
        <v>0</v>
      </c>
      <c r="K2457" s="71">
        <v>6.34</v>
      </c>
      <c r="M2457" s="133">
        <v>9.51</v>
      </c>
      <c r="N2457" s="133"/>
      <c r="P2457" s="71">
        <v>9.51</v>
      </c>
      <c r="R2457" s="132" t="s">
        <v>2594</v>
      </c>
      <c r="S2457" s="132"/>
      <c r="T2457" s="132"/>
      <c r="U2457" s="132"/>
      <c r="V2457" s="132"/>
      <c r="W2457" s="132"/>
      <c r="X2457" s="132"/>
      <c r="Y2457" s="132"/>
    </row>
    <row r="2458" spans="1:25" ht="0.75" customHeight="1" x14ac:dyDescent="0.25"/>
    <row r="2459" spans="1:25" x14ac:dyDescent="0.25">
      <c r="A2459" s="132" t="s">
        <v>2595</v>
      </c>
      <c r="B2459" s="132"/>
      <c r="C2459" s="132"/>
      <c r="D2459" s="132"/>
      <c r="G2459" s="133">
        <v>239.68</v>
      </c>
      <c r="H2459" s="133"/>
      <c r="I2459" s="71">
        <v>200</v>
      </c>
      <c r="K2459" s="71">
        <v>39.68</v>
      </c>
      <c r="M2459" s="133">
        <v>359.52</v>
      </c>
      <c r="N2459" s="133"/>
      <c r="P2459" s="71">
        <v>159.52000000000001</v>
      </c>
      <c r="R2459" s="132" t="s">
        <v>2596</v>
      </c>
      <c r="S2459" s="132"/>
      <c r="T2459" s="132"/>
      <c r="U2459" s="132"/>
      <c r="V2459" s="132"/>
      <c r="W2459" s="132"/>
      <c r="X2459" s="132"/>
      <c r="Y2459" s="132"/>
    </row>
    <row r="2460" spans="1:25" ht="0.75" customHeight="1" x14ac:dyDescent="0.25"/>
    <row r="2461" spans="1:25" x14ac:dyDescent="0.25">
      <c r="A2461" s="132" t="s">
        <v>2597</v>
      </c>
      <c r="B2461" s="132"/>
      <c r="C2461" s="132"/>
      <c r="D2461" s="132"/>
      <c r="G2461" s="133">
        <v>266.77999999999997</v>
      </c>
      <c r="H2461" s="133"/>
      <c r="I2461" s="71">
        <v>200</v>
      </c>
      <c r="K2461" s="71">
        <v>66.78</v>
      </c>
      <c r="M2461" s="133">
        <v>400.17</v>
      </c>
      <c r="N2461" s="133"/>
      <c r="P2461" s="71">
        <v>200.17</v>
      </c>
      <c r="R2461" s="132" t="s">
        <v>2598</v>
      </c>
      <c r="S2461" s="132"/>
      <c r="T2461" s="132"/>
      <c r="U2461" s="132"/>
      <c r="V2461" s="132"/>
      <c r="W2461" s="132"/>
      <c r="X2461" s="132"/>
      <c r="Y2461" s="132"/>
    </row>
    <row r="2462" spans="1:25" ht="0.75" customHeight="1" x14ac:dyDescent="0.25"/>
    <row r="2463" spans="1:25" x14ac:dyDescent="0.25">
      <c r="A2463" s="132" t="s">
        <v>2599</v>
      </c>
      <c r="B2463" s="132"/>
      <c r="C2463" s="132"/>
      <c r="D2463" s="132"/>
      <c r="G2463" s="133">
        <v>0</v>
      </c>
      <c r="H2463" s="133"/>
      <c r="I2463" s="71">
        <v>300</v>
      </c>
      <c r="K2463" s="71">
        <v>-300</v>
      </c>
      <c r="M2463" s="133">
        <v>0</v>
      </c>
      <c r="N2463" s="133"/>
      <c r="P2463" s="71">
        <v>-300</v>
      </c>
      <c r="R2463" s="132" t="s">
        <v>2600</v>
      </c>
      <c r="S2463" s="132"/>
      <c r="T2463" s="132"/>
      <c r="U2463" s="132"/>
      <c r="V2463" s="132"/>
      <c r="W2463" s="132"/>
      <c r="X2463" s="132"/>
      <c r="Y2463" s="132"/>
    </row>
    <row r="2464" spans="1:25" ht="0.75" customHeight="1" x14ac:dyDescent="0.25"/>
    <row r="2465" spans="1:25" x14ac:dyDescent="0.25">
      <c r="A2465" s="132" t="s">
        <v>2601</v>
      </c>
      <c r="B2465" s="132"/>
      <c r="C2465" s="132"/>
      <c r="D2465" s="132"/>
      <c r="G2465" s="133">
        <v>8.0399999999999991</v>
      </c>
      <c r="H2465" s="133"/>
      <c r="I2465" s="71">
        <v>200</v>
      </c>
      <c r="K2465" s="71">
        <v>-191.96</v>
      </c>
      <c r="M2465" s="133">
        <v>12.06</v>
      </c>
      <c r="N2465" s="133"/>
      <c r="P2465" s="71">
        <v>-187.94</v>
      </c>
      <c r="R2465" s="132" t="s">
        <v>2602</v>
      </c>
      <c r="S2465" s="132"/>
      <c r="T2465" s="132"/>
      <c r="U2465" s="132"/>
      <c r="V2465" s="132"/>
      <c r="W2465" s="132"/>
      <c r="X2465" s="132"/>
      <c r="Y2465" s="132"/>
    </row>
    <row r="2466" spans="1:25" ht="0.75" customHeight="1" x14ac:dyDescent="0.25"/>
    <row r="2467" spans="1:25" x14ac:dyDescent="0.25">
      <c r="A2467" s="132" t="s">
        <v>2603</v>
      </c>
      <c r="B2467" s="132"/>
      <c r="C2467" s="132"/>
      <c r="D2467" s="132"/>
      <c r="G2467" s="133">
        <v>27.15</v>
      </c>
      <c r="H2467" s="133"/>
      <c r="I2467" s="71">
        <v>550</v>
      </c>
      <c r="K2467" s="71">
        <v>-522.85</v>
      </c>
      <c r="M2467" s="133">
        <v>40.725000000000001</v>
      </c>
      <c r="N2467" s="133"/>
      <c r="P2467" s="71">
        <v>-509.27499999999998</v>
      </c>
      <c r="R2467" s="132" t="s">
        <v>2604</v>
      </c>
      <c r="S2467" s="132"/>
      <c r="T2467" s="132"/>
      <c r="U2467" s="132"/>
      <c r="V2467" s="132"/>
      <c r="W2467" s="132"/>
      <c r="X2467" s="132"/>
      <c r="Y2467" s="132"/>
    </row>
    <row r="2468" spans="1:25" ht="0.75" customHeight="1" x14ac:dyDescent="0.25"/>
    <row r="2469" spans="1:25" x14ac:dyDescent="0.25">
      <c r="A2469" s="132" t="s">
        <v>2605</v>
      </c>
      <c r="B2469" s="132"/>
      <c r="C2469" s="132"/>
      <c r="D2469" s="132"/>
      <c r="G2469" s="133">
        <v>337.81</v>
      </c>
      <c r="H2469" s="133"/>
      <c r="I2469" s="71">
        <v>0</v>
      </c>
      <c r="K2469" s="71">
        <v>337.81</v>
      </c>
      <c r="M2469" s="133">
        <v>506.71499999999997</v>
      </c>
      <c r="N2469" s="133"/>
      <c r="P2469" s="71">
        <v>506.71499999999997</v>
      </c>
      <c r="R2469" s="132" t="s">
        <v>2606</v>
      </c>
      <c r="S2469" s="132"/>
      <c r="T2469" s="132"/>
      <c r="U2469" s="132"/>
      <c r="V2469" s="132"/>
      <c r="W2469" s="132"/>
      <c r="X2469" s="132"/>
      <c r="Y2469" s="132"/>
    </row>
    <row r="2470" spans="1:25" ht="0.75" customHeight="1" x14ac:dyDescent="0.25"/>
    <row r="2471" spans="1:25" x14ac:dyDescent="0.25">
      <c r="A2471" s="132" t="s">
        <v>2607</v>
      </c>
      <c r="B2471" s="132"/>
      <c r="C2471" s="132"/>
      <c r="D2471" s="132"/>
      <c r="G2471" s="133">
        <v>12820.31</v>
      </c>
      <c r="H2471" s="133"/>
      <c r="I2471" s="71">
        <v>6325</v>
      </c>
      <c r="K2471" s="71">
        <v>6495.31</v>
      </c>
      <c r="M2471" s="133">
        <v>19230.465</v>
      </c>
      <c r="N2471" s="133"/>
      <c r="P2471" s="71">
        <v>12905.465</v>
      </c>
      <c r="R2471" s="132" t="s">
        <v>2608</v>
      </c>
      <c r="S2471" s="132"/>
      <c r="T2471" s="132"/>
      <c r="U2471" s="132"/>
      <c r="V2471" s="132"/>
      <c r="W2471" s="132"/>
      <c r="X2471" s="132"/>
      <c r="Y2471" s="132"/>
    </row>
    <row r="2472" spans="1:25" ht="0.75" customHeight="1" x14ac:dyDescent="0.25"/>
    <row r="2473" spans="1:25" x14ac:dyDescent="0.25">
      <c r="A2473" s="132" t="s">
        <v>2609</v>
      </c>
      <c r="B2473" s="132"/>
      <c r="C2473" s="132"/>
      <c r="D2473" s="132"/>
      <c r="G2473" s="133">
        <v>118.03</v>
      </c>
      <c r="H2473" s="133"/>
      <c r="I2473" s="71">
        <v>6000</v>
      </c>
      <c r="K2473" s="71">
        <v>-5881.97</v>
      </c>
      <c r="M2473" s="133">
        <v>177.04499999999999</v>
      </c>
      <c r="N2473" s="133"/>
      <c r="P2473" s="71">
        <v>-5822.9549999999999</v>
      </c>
      <c r="R2473" s="132" t="s">
        <v>2610</v>
      </c>
      <c r="S2473" s="132"/>
      <c r="T2473" s="132"/>
      <c r="U2473" s="132"/>
      <c r="V2473" s="132"/>
      <c r="W2473" s="132"/>
      <c r="X2473" s="132"/>
      <c r="Y2473" s="132"/>
    </row>
    <row r="2474" spans="1:25" ht="0.75" customHeight="1" x14ac:dyDescent="0.25"/>
    <row r="2475" spans="1:25" x14ac:dyDescent="0.25">
      <c r="A2475" s="132" t="s">
        <v>2611</v>
      </c>
      <c r="B2475" s="132"/>
      <c r="C2475" s="132"/>
      <c r="D2475" s="132"/>
      <c r="G2475" s="133">
        <v>8.86</v>
      </c>
      <c r="H2475" s="133"/>
      <c r="I2475" s="71">
        <v>1150</v>
      </c>
      <c r="K2475" s="71">
        <v>-1141.1400000000001</v>
      </c>
      <c r="M2475" s="133">
        <v>13.29</v>
      </c>
      <c r="N2475" s="133"/>
      <c r="P2475" s="71">
        <v>-1136.71</v>
      </c>
      <c r="R2475" s="132" t="s">
        <v>2612</v>
      </c>
      <c r="S2475" s="132"/>
      <c r="T2475" s="132"/>
      <c r="U2475" s="132"/>
      <c r="V2475" s="132"/>
      <c r="W2475" s="132"/>
      <c r="X2475" s="132"/>
      <c r="Y2475" s="132"/>
    </row>
    <row r="2476" spans="1:25" ht="0.75" customHeight="1" x14ac:dyDescent="0.25"/>
    <row r="2477" spans="1:25" x14ac:dyDescent="0.25">
      <c r="A2477" s="132" t="s">
        <v>2613</v>
      </c>
      <c r="B2477" s="132"/>
      <c r="C2477" s="132"/>
      <c r="D2477" s="132"/>
      <c r="G2477" s="133">
        <v>0</v>
      </c>
      <c r="H2477" s="133"/>
      <c r="I2477" s="71">
        <v>725</v>
      </c>
      <c r="K2477" s="71">
        <v>-725</v>
      </c>
      <c r="M2477" s="133">
        <v>0</v>
      </c>
      <c r="N2477" s="133"/>
      <c r="P2477" s="71">
        <v>-725</v>
      </c>
      <c r="R2477" s="132" t="s">
        <v>2614</v>
      </c>
      <c r="S2477" s="132"/>
      <c r="T2477" s="132"/>
      <c r="U2477" s="132"/>
      <c r="V2477" s="132"/>
      <c r="W2477" s="132"/>
      <c r="X2477" s="132"/>
      <c r="Y2477" s="132"/>
    </row>
    <row r="2478" spans="1:25" ht="0.75" customHeight="1" x14ac:dyDescent="0.25"/>
    <row r="2479" spans="1:25" x14ac:dyDescent="0.25">
      <c r="A2479" s="132" t="s">
        <v>2615</v>
      </c>
      <c r="B2479" s="132"/>
      <c r="C2479" s="132"/>
      <c r="D2479" s="132"/>
      <c r="G2479" s="133">
        <v>6.04</v>
      </c>
      <c r="H2479" s="133"/>
      <c r="I2479" s="71">
        <v>13000</v>
      </c>
      <c r="K2479" s="71">
        <v>-12993.96</v>
      </c>
      <c r="M2479" s="133">
        <v>9.06</v>
      </c>
      <c r="N2479" s="133"/>
      <c r="P2479" s="71">
        <v>-12990.94</v>
      </c>
      <c r="R2479" s="132" t="s">
        <v>2616</v>
      </c>
      <c r="S2479" s="132"/>
      <c r="T2479" s="132"/>
      <c r="U2479" s="132"/>
      <c r="V2479" s="132"/>
      <c r="W2479" s="132"/>
      <c r="X2479" s="132"/>
      <c r="Y2479" s="132"/>
    </row>
    <row r="2480" spans="1:25" ht="0.75" customHeight="1" x14ac:dyDescent="0.25"/>
    <row r="2481" spans="1:25" x14ac:dyDescent="0.25">
      <c r="A2481" s="132" t="s">
        <v>2617</v>
      </c>
      <c r="B2481" s="132"/>
      <c r="C2481" s="132"/>
      <c r="D2481" s="132"/>
      <c r="G2481" s="133">
        <v>72.59</v>
      </c>
      <c r="H2481" s="133"/>
      <c r="I2481" s="71">
        <v>0</v>
      </c>
      <c r="K2481" s="71">
        <v>72.59</v>
      </c>
      <c r="M2481" s="133">
        <v>108.88500000000001</v>
      </c>
      <c r="N2481" s="133"/>
      <c r="P2481" s="71">
        <v>108.88500000000001</v>
      </c>
      <c r="R2481" s="132" t="s">
        <v>2618</v>
      </c>
      <c r="S2481" s="132"/>
      <c r="T2481" s="132"/>
      <c r="U2481" s="132"/>
      <c r="V2481" s="132"/>
      <c r="W2481" s="132"/>
      <c r="X2481" s="132"/>
      <c r="Y2481" s="132"/>
    </row>
    <row r="2482" spans="1:25" ht="0.75" customHeight="1" x14ac:dyDescent="0.25"/>
    <row r="2483" spans="1:25" x14ac:dyDescent="0.25">
      <c r="A2483" s="132" t="s">
        <v>2619</v>
      </c>
      <c r="B2483" s="132"/>
      <c r="C2483" s="132"/>
      <c r="D2483" s="132"/>
      <c r="G2483" s="133">
        <v>6.38</v>
      </c>
      <c r="H2483" s="133"/>
      <c r="I2483" s="71">
        <v>0</v>
      </c>
      <c r="K2483" s="71">
        <v>6.38</v>
      </c>
      <c r="M2483" s="133">
        <v>9.57</v>
      </c>
      <c r="N2483" s="133"/>
      <c r="P2483" s="71">
        <v>9.57</v>
      </c>
      <c r="R2483" s="132" t="s">
        <v>2620</v>
      </c>
      <c r="S2483" s="132"/>
      <c r="T2483" s="132"/>
      <c r="U2483" s="132"/>
      <c r="V2483" s="132"/>
      <c r="W2483" s="132"/>
      <c r="X2483" s="132"/>
      <c r="Y2483" s="132"/>
    </row>
    <row r="2484" spans="1:25" ht="0.75" customHeight="1" x14ac:dyDescent="0.25"/>
    <row r="2485" spans="1:25" x14ac:dyDescent="0.25">
      <c r="A2485" s="132" t="s">
        <v>2621</v>
      </c>
      <c r="B2485" s="132"/>
      <c r="C2485" s="132"/>
      <c r="D2485" s="132"/>
      <c r="G2485" s="133">
        <v>18.91</v>
      </c>
      <c r="H2485" s="133"/>
      <c r="I2485" s="71">
        <v>0</v>
      </c>
      <c r="K2485" s="71">
        <v>18.91</v>
      </c>
      <c r="M2485" s="133">
        <v>28.364999999999998</v>
      </c>
      <c r="N2485" s="133"/>
      <c r="P2485" s="71">
        <v>28.364999999999998</v>
      </c>
      <c r="R2485" s="132" t="s">
        <v>2622</v>
      </c>
      <c r="S2485" s="132"/>
      <c r="T2485" s="132"/>
      <c r="U2485" s="132"/>
      <c r="V2485" s="132"/>
      <c r="W2485" s="132"/>
      <c r="X2485" s="132"/>
      <c r="Y2485" s="132"/>
    </row>
    <row r="2486" spans="1:25" ht="0.75" customHeight="1" x14ac:dyDescent="0.25"/>
    <row r="2487" spans="1:25" x14ac:dyDescent="0.25">
      <c r="A2487" s="132" t="s">
        <v>2623</v>
      </c>
      <c r="B2487" s="132"/>
      <c r="C2487" s="132"/>
      <c r="D2487" s="132"/>
      <c r="G2487" s="133">
        <v>149.15</v>
      </c>
      <c r="H2487" s="133"/>
      <c r="I2487" s="71">
        <v>0</v>
      </c>
      <c r="K2487" s="71">
        <v>149.15</v>
      </c>
      <c r="M2487" s="133">
        <v>223.72499999999999</v>
      </c>
      <c r="N2487" s="133"/>
      <c r="P2487" s="71">
        <v>223.72499999999999</v>
      </c>
      <c r="R2487" s="132" t="s">
        <v>2624</v>
      </c>
      <c r="S2487" s="132"/>
      <c r="T2487" s="132"/>
      <c r="U2487" s="132"/>
      <c r="V2487" s="132"/>
      <c r="W2487" s="132"/>
      <c r="X2487" s="132"/>
      <c r="Y2487" s="132"/>
    </row>
    <row r="2488" spans="1:25" x14ac:dyDescent="0.25">
      <c r="A2488" s="132" t="s">
        <v>2625</v>
      </c>
      <c r="B2488" s="132"/>
      <c r="C2488" s="132"/>
      <c r="D2488" s="132"/>
      <c r="G2488" s="133">
        <v>863.21</v>
      </c>
      <c r="H2488" s="133"/>
      <c r="I2488" s="71">
        <v>0</v>
      </c>
      <c r="K2488" s="71">
        <v>863.21</v>
      </c>
      <c r="M2488" s="133">
        <v>1294.8150000000001</v>
      </c>
      <c r="N2488" s="133"/>
      <c r="P2488" s="71">
        <v>1294.8150000000001</v>
      </c>
      <c r="R2488" s="132" t="s">
        <v>2626</v>
      </c>
      <c r="S2488" s="132"/>
      <c r="T2488" s="132"/>
      <c r="U2488" s="132"/>
      <c r="V2488" s="132"/>
      <c r="W2488" s="132"/>
      <c r="X2488" s="132"/>
      <c r="Y2488" s="132"/>
    </row>
    <row r="2489" spans="1:25" ht="0.75" customHeight="1" x14ac:dyDescent="0.25"/>
    <row r="2490" spans="1:25" x14ac:dyDescent="0.25">
      <c r="A2490" s="132" t="s">
        <v>2627</v>
      </c>
      <c r="B2490" s="132"/>
      <c r="C2490" s="132"/>
      <c r="D2490" s="132"/>
      <c r="G2490" s="133">
        <v>0</v>
      </c>
      <c r="H2490" s="133"/>
      <c r="I2490" s="71">
        <v>300</v>
      </c>
      <c r="K2490" s="71">
        <v>-300</v>
      </c>
      <c r="M2490" s="133">
        <v>0</v>
      </c>
      <c r="N2490" s="133"/>
      <c r="P2490" s="71">
        <v>-300</v>
      </c>
      <c r="R2490" s="132" t="s">
        <v>2628</v>
      </c>
      <c r="S2490" s="132"/>
      <c r="T2490" s="132"/>
      <c r="U2490" s="132"/>
      <c r="V2490" s="132"/>
      <c r="W2490" s="132"/>
      <c r="X2490" s="132"/>
      <c r="Y2490" s="132"/>
    </row>
    <row r="2491" spans="1:25" ht="0.75" customHeight="1" x14ac:dyDescent="0.25"/>
    <row r="2492" spans="1:25" x14ac:dyDescent="0.25">
      <c r="A2492" s="132" t="s">
        <v>2629</v>
      </c>
      <c r="B2492" s="132"/>
      <c r="C2492" s="132"/>
      <c r="D2492" s="132"/>
      <c r="G2492" s="133">
        <v>0</v>
      </c>
      <c r="H2492" s="133"/>
      <c r="I2492" s="71">
        <v>300</v>
      </c>
      <c r="K2492" s="71">
        <v>-300</v>
      </c>
      <c r="M2492" s="133">
        <v>0</v>
      </c>
      <c r="N2492" s="133"/>
      <c r="P2492" s="71">
        <v>-300</v>
      </c>
      <c r="R2492" s="132" t="s">
        <v>2630</v>
      </c>
      <c r="S2492" s="132"/>
      <c r="T2492" s="132"/>
      <c r="U2492" s="132"/>
      <c r="V2492" s="132"/>
      <c r="W2492" s="132"/>
      <c r="X2492" s="132"/>
      <c r="Y2492" s="132"/>
    </row>
    <row r="2493" spans="1:25" ht="0.75" customHeight="1" x14ac:dyDescent="0.25"/>
    <row r="2494" spans="1:25" x14ac:dyDescent="0.25">
      <c r="A2494" s="132" t="s">
        <v>2631</v>
      </c>
      <c r="B2494" s="132"/>
      <c r="C2494" s="132"/>
      <c r="D2494" s="132"/>
      <c r="G2494" s="133">
        <v>0</v>
      </c>
      <c r="H2494" s="133"/>
      <c r="I2494" s="71">
        <v>200</v>
      </c>
      <c r="K2494" s="71">
        <v>-200</v>
      </c>
      <c r="M2494" s="133">
        <v>0</v>
      </c>
      <c r="N2494" s="133"/>
      <c r="P2494" s="71">
        <v>-200</v>
      </c>
      <c r="R2494" s="132" t="s">
        <v>2632</v>
      </c>
      <c r="S2494" s="132"/>
      <c r="T2494" s="132"/>
      <c r="U2494" s="132"/>
      <c r="V2494" s="132"/>
      <c r="W2494" s="132"/>
      <c r="X2494" s="132"/>
      <c r="Y2494" s="132"/>
    </row>
    <row r="2495" spans="1:25" ht="0.75" customHeight="1" x14ac:dyDescent="0.25"/>
    <row r="2496" spans="1:25" x14ac:dyDescent="0.25">
      <c r="A2496" s="132" t="s">
        <v>2633</v>
      </c>
      <c r="B2496" s="132"/>
      <c r="C2496" s="132"/>
      <c r="D2496" s="132"/>
      <c r="G2496" s="133">
        <v>6.76</v>
      </c>
      <c r="H2496" s="133"/>
      <c r="I2496" s="71">
        <v>0</v>
      </c>
      <c r="K2496" s="71">
        <v>6.76</v>
      </c>
      <c r="M2496" s="133">
        <v>10.14</v>
      </c>
      <c r="N2496" s="133"/>
      <c r="P2496" s="71">
        <v>10.14</v>
      </c>
      <c r="R2496" s="132" t="s">
        <v>2634</v>
      </c>
      <c r="S2496" s="132"/>
      <c r="T2496" s="132"/>
      <c r="U2496" s="132"/>
      <c r="V2496" s="132"/>
      <c r="W2496" s="132"/>
      <c r="X2496" s="132"/>
      <c r="Y2496" s="132"/>
    </row>
    <row r="2497" spans="1:25" ht="0.75" customHeight="1" x14ac:dyDescent="0.25"/>
    <row r="2498" spans="1:25" x14ac:dyDescent="0.25">
      <c r="A2498" s="132" t="s">
        <v>2635</v>
      </c>
      <c r="B2498" s="132"/>
      <c r="C2498" s="132"/>
      <c r="D2498" s="132"/>
      <c r="G2498" s="133">
        <v>57.62</v>
      </c>
      <c r="H2498" s="133"/>
      <c r="I2498" s="71">
        <v>400</v>
      </c>
      <c r="K2498" s="71">
        <v>-342.38</v>
      </c>
      <c r="M2498" s="133">
        <v>86.43</v>
      </c>
      <c r="N2498" s="133"/>
      <c r="P2498" s="71">
        <v>-313.57</v>
      </c>
      <c r="R2498" s="132" t="s">
        <v>2636</v>
      </c>
      <c r="S2498" s="132"/>
      <c r="T2498" s="132"/>
      <c r="U2498" s="132"/>
      <c r="V2498" s="132"/>
      <c r="W2498" s="132"/>
      <c r="X2498" s="132"/>
      <c r="Y2498" s="132"/>
    </row>
    <row r="2499" spans="1:25" ht="0.75" customHeight="1" x14ac:dyDescent="0.25"/>
    <row r="2500" spans="1:25" x14ac:dyDescent="0.25">
      <c r="A2500" s="132" t="s">
        <v>2637</v>
      </c>
      <c r="B2500" s="132"/>
      <c r="C2500" s="132"/>
      <c r="D2500" s="132"/>
      <c r="G2500" s="133">
        <v>-30</v>
      </c>
      <c r="H2500" s="133"/>
      <c r="I2500" s="71">
        <v>0</v>
      </c>
      <c r="K2500" s="71">
        <v>-30</v>
      </c>
      <c r="M2500" s="133">
        <v>-45</v>
      </c>
      <c r="N2500" s="133"/>
      <c r="P2500" s="71">
        <v>-45</v>
      </c>
      <c r="R2500" s="132" t="s">
        <v>2638</v>
      </c>
      <c r="S2500" s="132"/>
      <c r="T2500" s="132"/>
      <c r="U2500" s="132"/>
      <c r="V2500" s="132"/>
      <c r="W2500" s="132"/>
      <c r="X2500" s="132"/>
      <c r="Y2500" s="132"/>
    </row>
    <row r="2501" spans="1:25" ht="0.75" customHeight="1" x14ac:dyDescent="0.25"/>
    <row r="2502" spans="1:25" x14ac:dyDescent="0.25">
      <c r="A2502" s="132" t="s">
        <v>2639</v>
      </c>
      <c r="B2502" s="132"/>
      <c r="C2502" s="132"/>
      <c r="D2502" s="132"/>
      <c r="G2502" s="133">
        <v>15571</v>
      </c>
      <c r="H2502" s="133"/>
      <c r="I2502" s="71">
        <v>0</v>
      </c>
      <c r="K2502" s="71">
        <v>15571</v>
      </c>
      <c r="M2502" s="133">
        <v>23356.5</v>
      </c>
      <c r="N2502" s="133"/>
      <c r="P2502" s="71">
        <v>23356.5</v>
      </c>
      <c r="R2502" s="132" t="s">
        <v>2640</v>
      </c>
      <c r="S2502" s="132"/>
      <c r="T2502" s="132"/>
      <c r="U2502" s="132"/>
      <c r="V2502" s="132"/>
      <c r="W2502" s="132"/>
      <c r="X2502" s="132"/>
      <c r="Y2502" s="132"/>
    </row>
    <row r="2503" spans="1:25" ht="0.75" customHeight="1" x14ac:dyDescent="0.25"/>
    <row r="2504" spans="1:25" x14ac:dyDescent="0.25">
      <c r="A2504" s="132" t="s">
        <v>2641</v>
      </c>
      <c r="B2504" s="132"/>
      <c r="C2504" s="132"/>
      <c r="D2504" s="132"/>
      <c r="G2504" s="133">
        <v>1870.6</v>
      </c>
      <c r="H2504" s="133"/>
      <c r="I2504" s="71">
        <v>0</v>
      </c>
      <c r="K2504" s="71">
        <v>1870.6</v>
      </c>
      <c r="M2504" s="133">
        <v>2805.9</v>
      </c>
      <c r="N2504" s="133"/>
      <c r="P2504" s="71">
        <v>2805.9</v>
      </c>
      <c r="R2504" s="132" t="s">
        <v>2642</v>
      </c>
      <c r="S2504" s="132"/>
      <c r="T2504" s="132"/>
      <c r="U2504" s="132"/>
      <c r="V2504" s="132"/>
      <c r="W2504" s="132"/>
      <c r="X2504" s="132"/>
      <c r="Y2504" s="132"/>
    </row>
    <row r="2505" spans="1:25" ht="0.75" customHeight="1" x14ac:dyDescent="0.25"/>
    <row r="2506" spans="1:25" x14ac:dyDescent="0.25">
      <c r="A2506" s="132" t="s">
        <v>2643</v>
      </c>
      <c r="B2506" s="132"/>
      <c r="C2506" s="132"/>
      <c r="D2506" s="132"/>
      <c r="G2506" s="133">
        <v>71436.61</v>
      </c>
      <c r="H2506" s="133"/>
      <c r="I2506" s="71">
        <v>170700</v>
      </c>
      <c r="K2506" s="71">
        <v>-99263.39</v>
      </c>
      <c r="M2506" s="133">
        <v>107154.91499999999</v>
      </c>
      <c r="N2506" s="133"/>
      <c r="P2506" s="71">
        <v>-63545.084999999999</v>
      </c>
      <c r="R2506" s="132" t="s">
        <v>2644</v>
      </c>
      <c r="S2506" s="132"/>
      <c r="T2506" s="132"/>
      <c r="U2506" s="132"/>
      <c r="V2506" s="132"/>
      <c r="W2506" s="132"/>
      <c r="X2506" s="132"/>
      <c r="Y2506" s="132"/>
    </row>
    <row r="2507" spans="1:25" ht="0.75" customHeight="1" x14ac:dyDescent="0.25"/>
    <row r="2508" spans="1:25" x14ac:dyDescent="0.25">
      <c r="A2508" s="132" t="s">
        <v>2645</v>
      </c>
      <c r="B2508" s="132"/>
      <c r="C2508" s="132"/>
      <c r="D2508" s="132"/>
      <c r="G2508" s="133">
        <v>231.6</v>
      </c>
      <c r="H2508" s="133"/>
      <c r="I2508" s="71">
        <v>0</v>
      </c>
      <c r="K2508" s="71">
        <v>231.6</v>
      </c>
      <c r="M2508" s="133">
        <v>347.4</v>
      </c>
      <c r="N2508" s="133"/>
      <c r="P2508" s="71">
        <v>347.4</v>
      </c>
      <c r="R2508" s="132" t="s">
        <v>2646</v>
      </c>
      <c r="S2508" s="132"/>
      <c r="T2508" s="132"/>
      <c r="U2508" s="132"/>
      <c r="V2508" s="132"/>
      <c r="W2508" s="132"/>
      <c r="X2508" s="132"/>
      <c r="Y2508" s="132"/>
    </row>
    <row r="2509" spans="1:25" ht="0.75" customHeight="1" x14ac:dyDescent="0.25"/>
    <row r="2510" spans="1:25" x14ac:dyDescent="0.25">
      <c r="A2510" s="132" t="s">
        <v>2647</v>
      </c>
      <c r="B2510" s="132"/>
      <c r="C2510" s="132"/>
      <c r="D2510" s="132"/>
      <c r="G2510" s="133">
        <v>199.99</v>
      </c>
      <c r="H2510" s="133"/>
      <c r="I2510" s="71">
        <v>0</v>
      </c>
      <c r="K2510" s="71">
        <v>199.99</v>
      </c>
      <c r="M2510" s="133">
        <v>299.98500000000001</v>
      </c>
      <c r="N2510" s="133"/>
      <c r="P2510" s="71">
        <v>299.98500000000001</v>
      </c>
      <c r="R2510" s="132" t="s">
        <v>2648</v>
      </c>
      <c r="S2510" s="132"/>
      <c r="T2510" s="132"/>
      <c r="U2510" s="132"/>
      <c r="V2510" s="132"/>
      <c r="W2510" s="132"/>
      <c r="X2510" s="132"/>
      <c r="Y2510" s="132"/>
    </row>
    <row r="2511" spans="1:25" ht="0.75" customHeight="1" x14ac:dyDescent="0.25"/>
    <row r="2512" spans="1:25" x14ac:dyDescent="0.25">
      <c r="A2512" s="132" t="s">
        <v>2649</v>
      </c>
      <c r="B2512" s="132"/>
      <c r="C2512" s="132"/>
      <c r="D2512" s="132"/>
      <c r="G2512" s="133">
        <v>199.99</v>
      </c>
      <c r="H2512" s="133"/>
      <c r="I2512" s="71">
        <v>0</v>
      </c>
      <c r="K2512" s="71">
        <v>199.99</v>
      </c>
      <c r="M2512" s="133">
        <v>299.98500000000001</v>
      </c>
      <c r="N2512" s="133"/>
      <c r="P2512" s="71">
        <v>299.98500000000001</v>
      </c>
      <c r="R2512" s="132" t="s">
        <v>2650</v>
      </c>
      <c r="S2512" s="132"/>
      <c r="T2512" s="132"/>
      <c r="U2512" s="132"/>
      <c r="V2512" s="132"/>
      <c r="W2512" s="132"/>
      <c r="X2512" s="132"/>
      <c r="Y2512" s="132"/>
    </row>
    <row r="2513" spans="1:25" ht="0.75" customHeight="1" x14ac:dyDescent="0.25"/>
    <row r="2514" spans="1:25" x14ac:dyDescent="0.25">
      <c r="A2514" s="132" t="s">
        <v>2651</v>
      </c>
      <c r="B2514" s="132"/>
      <c r="C2514" s="132"/>
      <c r="D2514" s="132"/>
      <c r="G2514" s="133">
        <v>8310.9699999999993</v>
      </c>
      <c r="H2514" s="133"/>
      <c r="I2514" s="71">
        <v>75000</v>
      </c>
      <c r="K2514" s="71">
        <v>-66689.03</v>
      </c>
      <c r="M2514" s="133">
        <v>12466.455</v>
      </c>
      <c r="N2514" s="133"/>
      <c r="P2514" s="71">
        <v>-62533.544999999998</v>
      </c>
      <c r="R2514" s="132" t="s">
        <v>2652</v>
      </c>
      <c r="S2514" s="132"/>
      <c r="T2514" s="132"/>
      <c r="U2514" s="132"/>
      <c r="V2514" s="132"/>
      <c r="W2514" s="132"/>
      <c r="X2514" s="132"/>
      <c r="Y2514" s="132"/>
    </row>
    <row r="2515" spans="1:25" ht="0.75" customHeight="1" x14ac:dyDescent="0.25"/>
    <row r="2516" spans="1:25" x14ac:dyDescent="0.25">
      <c r="A2516" s="132" t="s">
        <v>2653</v>
      </c>
      <c r="B2516" s="132"/>
      <c r="C2516" s="132"/>
      <c r="D2516" s="132"/>
      <c r="G2516" s="133">
        <v>0</v>
      </c>
      <c r="H2516" s="133"/>
      <c r="I2516" s="71">
        <v>1500</v>
      </c>
      <c r="K2516" s="71">
        <v>-1500</v>
      </c>
      <c r="M2516" s="133">
        <v>0</v>
      </c>
      <c r="N2516" s="133"/>
      <c r="P2516" s="71">
        <v>-1500</v>
      </c>
      <c r="R2516" s="132" t="s">
        <v>2654</v>
      </c>
      <c r="S2516" s="132"/>
      <c r="T2516" s="132"/>
      <c r="U2516" s="132"/>
      <c r="V2516" s="132"/>
      <c r="W2516" s="132"/>
      <c r="X2516" s="132"/>
      <c r="Y2516" s="132"/>
    </row>
    <row r="2517" spans="1:25" ht="0.75" customHeight="1" x14ac:dyDescent="0.25"/>
    <row r="2518" spans="1:25" x14ac:dyDescent="0.25">
      <c r="A2518" s="132" t="s">
        <v>2655</v>
      </c>
      <c r="B2518" s="132"/>
      <c r="C2518" s="132"/>
      <c r="D2518" s="132"/>
      <c r="G2518" s="133">
        <v>199.99</v>
      </c>
      <c r="H2518" s="133"/>
      <c r="I2518" s="71">
        <v>0</v>
      </c>
      <c r="K2518" s="71">
        <v>199.99</v>
      </c>
      <c r="M2518" s="133">
        <v>299.98500000000001</v>
      </c>
      <c r="N2518" s="133"/>
      <c r="P2518" s="71">
        <v>299.98500000000001</v>
      </c>
      <c r="R2518" s="132" t="s">
        <v>2656</v>
      </c>
      <c r="S2518" s="132"/>
      <c r="T2518" s="132"/>
      <c r="U2518" s="132"/>
      <c r="V2518" s="132"/>
      <c r="W2518" s="132"/>
      <c r="X2518" s="132"/>
      <c r="Y2518" s="132"/>
    </row>
    <row r="2519" spans="1:25" ht="0.75" customHeight="1" x14ac:dyDescent="0.25"/>
    <row r="2520" spans="1:25" x14ac:dyDescent="0.25">
      <c r="A2520" s="132" t="s">
        <v>2657</v>
      </c>
      <c r="B2520" s="132"/>
      <c r="C2520" s="132"/>
      <c r="D2520" s="132"/>
      <c r="G2520" s="133">
        <v>6247.35</v>
      </c>
      <c r="H2520" s="133"/>
      <c r="I2520" s="71">
        <v>16000</v>
      </c>
      <c r="K2520" s="71">
        <v>-9752.65</v>
      </c>
      <c r="M2520" s="133">
        <v>9371.0249999999996</v>
      </c>
      <c r="N2520" s="133"/>
      <c r="P2520" s="71">
        <v>-6628.9750000000004</v>
      </c>
      <c r="R2520" s="132" t="s">
        <v>2658</v>
      </c>
      <c r="S2520" s="132"/>
      <c r="T2520" s="132"/>
      <c r="U2520" s="132"/>
      <c r="V2520" s="132"/>
      <c r="W2520" s="132"/>
      <c r="X2520" s="132"/>
      <c r="Y2520" s="132"/>
    </row>
    <row r="2521" spans="1:25" ht="0.75" customHeight="1" x14ac:dyDescent="0.25"/>
    <row r="2522" spans="1:25" x14ac:dyDescent="0.25">
      <c r="A2522" s="132" t="s">
        <v>2659</v>
      </c>
      <c r="B2522" s="132"/>
      <c r="C2522" s="132"/>
      <c r="D2522" s="132"/>
      <c r="G2522" s="133">
        <v>659.97</v>
      </c>
      <c r="H2522" s="133"/>
      <c r="I2522" s="71">
        <v>0</v>
      </c>
      <c r="K2522" s="71">
        <v>659.97</v>
      </c>
      <c r="M2522" s="133">
        <v>989.95500000000004</v>
      </c>
      <c r="N2522" s="133"/>
      <c r="P2522" s="71">
        <v>989.95500000000004</v>
      </c>
      <c r="R2522" s="132" t="s">
        <v>2660</v>
      </c>
      <c r="S2522" s="132"/>
      <c r="T2522" s="132"/>
      <c r="U2522" s="132"/>
      <c r="V2522" s="132"/>
      <c r="W2522" s="132"/>
      <c r="X2522" s="132"/>
      <c r="Y2522" s="132"/>
    </row>
    <row r="2523" spans="1:25" ht="0.75" customHeight="1" x14ac:dyDescent="0.25"/>
    <row r="2524" spans="1:25" x14ac:dyDescent="0.25">
      <c r="A2524" s="132" t="s">
        <v>2661</v>
      </c>
      <c r="B2524" s="132"/>
      <c r="C2524" s="132"/>
      <c r="D2524" s="132"/>
      <c r="G2524" s="133">
        <v>0</v>
      </c>
      <c r="H2524" s="133"/>
      <c r="I2524" s="71">
        <v>500</v>
      </c>
      <c r="K2524" s="71">
        <v>-500</v>
      </c>
      <c r="M2524" s="133">
        <v>0</v>
      </c>
      <c r="N2524" s="133"/>
      <c r="P2524" s="71">
        <v>-500</v>
      </c>
      <c r="R2524" s="132" t="s">
        <v>2662</v>
      </c>
      <c r="S2524" s="132"/>
      <c r="T2524" s="132"/>
      <c r="U2524" s="132"/>
      <c r="V2524" s="132"/>
      <c r="W2524" s="132"/>
      <c r="X2524" s="132"/>
      <c r="Y2524" s="132"/>
    </row>
    <row r="2525" spans="1:25" ht="0.75" customHeight="1" x14ac:dyDescent="0.25"/>
    <row r="2526" spans="1:25" x14ac:dyDescent="0.25">
      <c r="A2526" s="132" t="s">
        <v>2663</v>
      </c>
      <c r="B2526" s="132"/>
      <c r="C2526" s="132"/>
      <c r="D2526" s="132"/>
      <c r="G2526" s="133">
        <v>699.9</v>
      </c>
      <c r="H2526" s="133"/>
      <c r="I2526" s="71">
        <v>6200</v>
      </c>
      <c r="K2526" s="71">
        <v>-5500.1</v>
      </c>
      <c r="M2526" s="133">
        <v>1049.8499999999999</v>
      </c>
      <c r="N2526" s="133"/>
      <c r="P2526" s="71">
        <v>-5150.1499999999996</v>
      </c>
      <c r="R2526" s="132" t="s">
        <v>2664</v>
      </c>
      <c r="S2526" s="132"/>
      <c r="T2526" s="132"/>
      <c r="U2526" s="132"/>
      <c r="V2526" s="132"/>
      <c r="W2526" s="132"/>
      <c r="X2526" s="132"/>
      <c r="Y2526" s="132"/>
    </row>
    <row r="2527" spans="1:25" ht="0.75" customHeight="1" x14ac:dyDescent="0.25"/>
    <row r="2528" spans="1:25" x14ac:dyDescent="0.25">
      <c r="A2528" s="132" t="s">
        <v>2665</v>
      </c>
      <c r="B2528" s="132"/>
      <c r="C2528" s="132"/>
      <c r="D2528" s="132"/>
      <c r="G2528" s="133">
        <v>568.55999999999995</v>
      </c>
      <c r="H2528" s="133"/>
      <c r="I2528" s="71">
        <v>1000</v>
      </c>
      <c r="K2528" s="71">
        <v>-431.44</v>
      </c>
      <c r="M2528" s="133">
        <v>852.84</v>
      </c>
      <c r="N2528" s="133"/>
      <c r="P2528" s="71">
        <v>-147.16</v>
      </c>
      <c r="R2528" s="132" t="s">
        <v>2666</v>
      </c>
      <c r="S2528" s="132"/>
      <c r="T2528" s="132"/>
      <c r="U2528" s="132"/>
      <c r="V2528" s="132"/>
      <c r="W2528" s="132"/>
      <c r="X2528" s="132"/>
      <c r="Y2528" s="132"/>
    </row>
    <row r="2529" spans="1:25" ht="0.75" customHeight="1" x14ac:dyDescent="0.25"/>
    <row r="2530" spans="1:25" x14ac:dyDescent="0.25">
      <c r="A2530" s="132" t="s">
        <v>2667</v>
      </c>
      <c r="B2530" s="132"/>
      <c r="C2530" s="132"/>
      <c r="D2530" s="132"/>
      <c r="G2530" s="133">
        <v>853.18</v>
      </c>
      <c r="H2530" s="133"/>
      <c r="I2530" s="71">
        <v>0</v>
      </c>
      <c r="K2530" s="71">
        <v>853.18</v>
      </c>
      <c r="M2530" s="133">
        <v>1279.77</v>
      </c>
      <c r="N2530" s="133"/>
      <c r="P2530" s="71">
        <v>1279.77</v>
      </c>
      <c r="R2530" s="132" t="s">
        <v>2668</v>
      </c>
      <c r="S2530" s="132"/>
      <c r="T2530" s="132"/>
      <c r="U2530" s="132"/>
      <c r="V2530" s="132"/>
      <c r="W2530" s="132"/>
      <c r="X2530" s="132"/>
      <c r="Y2530" s="132"/>
    </row>
    <row r="2531" spans="1:25" ht="0.75" customHeight="1" x14ac:dyDescent="0.25"/>
    <row r="2532" spans="1:25" x14ac:dyDescent="0.25">
      <c r="A2532" s="132" t="s">
        <v>2669</v>
      </c>
      <c r="B2532" s="132"/>
      <c r="C2532" s="132"/>
      <c r="D2532" s="132"/>
      <c r="G2532" s="133">
        <v>246.69</v>
      </c>
      <c r="H2532" s="133"/>
      <c r="I2532" s="71">
        <v>0</v>
      </c>
      <c r="K2532" s="71">
        <v>246.69</v>
      </c>
      <c r="M2532" s="133">
        <v>370.03500000000003</v>
      </c>
      <c r="N2532" s="133"/>
      <c r="P2532" s="71">
        <v>370.03500000000003</v>
      </c>
      <c r="R2532" s="132" t="s">
        <v>2670</v>
      </c>
      <c r="S2532" s="132"/>
      <c r="T2532" s="132"/>
      <c r="U2532" s="132"/>
      <c r="V2532" s="132"/>
      <c r="W2532" s="132"/>
      <c r="X2532" s="132"/>
      <c r="Y2532" s="132"/>
    </row>
    <row r="2533" spans="1:25" ht="0.75" customHeight="1" x14ac:dyDescent="0.25"/>
    <row r="2534" spans="1:25" x14ac:dyDescent="0.25">
      <c r="A2534" s="132" t="s">
        <v>2671</v>
      </c>
      <c r="B2534" s="132"/>
      <c r="C2534" s="132"/>
      <c r="D2534" s="132"/>
      <c r="G2534" s="133">
        <v>440.07</v>
      </c>
      <c r="H2534" s="133"/>
      <c r="I2534" s="71">
        <v>0</v>
      </c>
      <c r="K2534" s="71">
        <v>440.07</v>
      </c>
      <c r="M2534" s="133">
        <v>660.10500000000002</v>
      </c>
      <c r="N2534" s="133"/>
      <c r="P2534" s="71">
        <v>660.10500000000002</v>
      </c>
      <c r="R2534" s="132" t="s">
        <v>2672</v>
      </c>
      <c r="S2534" s="132"/>
      <c r="T2534" s="132"/>
      <c r="U2534" s="132"/>
      <c r="V2534" s="132"/>
      <c r="W2534" s="132"/>
      <c r="X2534" s="132"/>
      <c r="Y2534" s="132"/>
    </row>
    <row r="2535" spans="1:25" ht="0.75" customHeight="1" x14ac:dyDescent="0.25"/>
    <row r="2536" spans="1:25" x14ac:dyDescent="0.25">
      <c r="A2536" s="132" t="s">
        <v>2673</v>
      </c>
      <c r="B2536" s="132"/>
      <c r="C2536" s="132"/>
      <c r="D2536" s="132"/>
      <c r="G2536" s="133">
        <v>7227.05</v>
      </c>
      <c r="H2536" s="133"/>
      <c r="I2536" s="71">
        <v>14000</v>
      </c>
      <c r="K2536" s="71">
        <v>-6772.95</v>
      </c>
      <c r="M2536" s="133">
        <v>10840.575000000001</v>
      </c>
      <c r="N2536" s="133"/>
      <c r="P2536" s="71">
        <v>-3159.4250000000002</v>
      </c>
      <c r="R2536" s="132" t="s">
        <v>2674</v>
      </c>
      <c r="S2536" s="132"/>
      <c r="T2536" s="132"/>
      <c r="U2536" s="132"/>
      <c r="V2536" s="132"/>
      <c r="W2536" s="132"/>
      <c r="X2536" s="132"/>
      <c r="Y2536" s="132"/>
    </row>
    <row r="2537" spans="1:25" ht="0.75" customHeight="1" x14ac:dyDescent="0.25"/>
    <row r="2538" spans="1:25" x14ac:dyDescent="0.25">
      <c r="A2538" s="132" t="s">
        <v>2675</v>
      </c>
      <c r="B2538" s="132"/>
      <c r="C2538" s="132"/>
      <c r="D2538" s="132"/>
      <c r="G2538" s="133">
        <v>355</v>
      </c>
      <c r="H2538" s="133"/>
      <c r="I2538" s="71">
        <v>0</v>
      </c>
      <c r="K2538" s="71">
        <v>355</v>
      </c>
      <c r="M2538" s="133">
        <v>532.5</v>
      </c>
      <c r="N2538" s="133"/>
      <c r="P2538" s="71">
        <v>532.5</v>
      </c>
      <c r="R2538" s="132" t="s">
        <v>2676</v>
      </c>
      <c r="S2538" s="132"/>
      <c r="T2538" s="132"/>
      <c r="U2538" s="132"/>
      <c r="V2538" s="132"/>
      <c r="W2538" s="132"/>
      <c r="X2538" s="132"/>
      <c r="Y2538" s="132"/>
    </row>
    <row r="2539" spans="1:25" ht="0.75" customHeight="1" x14ac:dyDescent="0.25"/>
    <row r="2540" spans="1:25" x14ac:dyDescent="0.25">
      <c r="A2540" s="132" t="s">
        <v>2677</v>
      </c>
      <c r="B2540" s="132"/>
      <c r="C2540" s="132"/>
      <c r="D2540" s="132"/>
      <c r="G2540" s="133">
        <v>0</v>
      </c>
      <c r="H2540" s="133"/>
      <c r="I2540" s="71">
        <v>15500</v>
      </c>
      <c r="K2540" s="71">
        <v>-15500</v>
      </c>
      <c r="M2540" s="133">
        <v>0</v>
      </c>
      <c r="N2540" s="133"/>
      <c r="P2540" s="71">
        <v>-15500</v>
      </c>
      <c r="R2540" s="132" t="s">
        <v>2678</v>
      </c>
      <c r="S2540" s="132"/>
      <c r="T2540" s="132"/>
      <c r="U2540" s="132"/>
      <c r="V2540" s="132"/>
      <c r="W2540" s="132"/>
      <c r="X2540" s="132"/>
      <c r="Y2540" s="132"/>
    </row>
    <row r="2541" spans="1:25" ht="0.75" customHeight="1" x14ac:dyDescent="0.25"/>
    <row r="2542" spans="1:25" x14ac:dyDescent="0.25">
      <c r="A2542" s="132" t="s">
        <v>2679</v>
      </c>
      <c r="B2542" s="132"/>
      <c r="C2542" s="132"/>
      <c r="D2542" s="132"/>
      <c r="G2542" s="133">
        <v>132.5</v>
      </c>
      <c r="H2542" s="133"/>
      <c r="I2542" s="71">
        <v>0</v>
      </c>
      <c r="K2542" s="71">
        <v>132.5</v>
      </c>
      <c r="M2542" s="133">
        <v>198.75</v>
      </c>
      <c r="N2542" s="133"/>
      <c r="P2542" s="71">
        <v>198.75</v>
      </c>
      <c r="R2542" s="132" t="s">
        <v>2680</v>
      </c>
      <c r="S2542" s="132"/>
      <c r="T2542" s="132"/>
      <c r="U2542" s="132"/>
      <c r="V2542" s="132"/>
      <c r="W2542" s="132"/>
      <c r="X2542" s="132"/>
      <c r="Y2542" s="132"/>
    </row>
    <row r="2543" spans="1:25" ht="0.75" customHeight="1" x14ac:dyDescent="0.25"/>
    <row r="2544" spans="1:25" x14ac:dyDescent="0.25">
      <c r="A2544" s="132" t="s">
        <v>2681</v>
      </c>
      <c r="B2544" s="132"/>
      <c r="C2544" s="132"/>
      <c r="D2544" s="132"/>
      <c r="G2544" s="133">
        <v>132.5</v>
      </c>
      <c r="H2544" s="133"/>
      <c r="I2544" s="71">
        <v>0</v>
      </c>
      <c r="K2544" s="71">
        <v>132.5</v>
      </c>
      <c r="M2544" s="133">
        <v>198.75</v>
      </c>
      <c r="N2544" s="133"/>
      <c r="P2544" s="71">
        <v>198.75</v>
      </c>
      <c r="R2544" s="132" t="s">
        <v>2682</v>
      </c>
      <c r="S2544" s="132"/>
      <c r="T2544" s="132"/>
      <c r="U2544" s="132"/>
      <c r="V2544" s="132"/>
      <c r="W2544" s="132"/>
      <c r="X2544" s="132"/>
      <c r="Y2544" s="132"/>
    </row>
    <row r="2545" spans="1:25" ht="0.75" customHeight="1" x14ac:dyDescent="0.25"/>
    <row r="2546" spans="1:25" x14ac:dyDescent="0.25">
      <c r="A2546" s="132" t="s">
        <v>2683</v>
      </c>
      <c r="B2546" s="132"/>
      <c r="C2546" s="132"/>
      <c r="D2546" s="132"/>
      <c r="G2546" s="133">
        <v>141.69</v>
      </c>
      <c r="H2546" s="133"/>
      <c r="I2546" s="71">
        <v>0</v>
      </c>
      <c r="K2546" s="71">
        <v>141.69</v>
      </c>
      <c r="M2546" s="133">
        <v>212.535</v>
      </c>
      <c r="N2546" s="133"/>
      <c r="P2546" s="71">
        <v>212.535</v>
      </c>
      <c r="R2546" s="132" t="s">
        <v>2684</v>
      </c>
      <c r="S2546" s="132"/>
      <c r="T2546" s="132"/>
      <c r="U2546" s="132"/>
      <c r="V2546" s="132"/>
      <c r="W2546" s="132"/>
      <c r="X2546" s="132"/>
      <c r="Y2546" s="132"/>
    </row>
    <row r="2547" spans="1:25" ht="0.75" customHeight="1" x14ac:dyDescent="0.25"/>
    <row r="2548" spans="1:25" x14ac:dyDescent="0.25">
      <c r="A2548" s="132" t="s">
        <v>2685</v>
      </c>
      <c r="B2548" s="132"/>
      <c r="C2548" s="132"/>
      <c r="D2548" s="132"/>
      <c r="G2548" s="133">
        <v>3306.12</v>
      </c>
      <c r="H2548" s="133"/>
      <c r="I2548" s="71">
        <v>0</v>
      </c>
      <c r="K2548" s="71">
        <v>3306.12</v>
      </c>
      <c r="M2548" s="133">
        <v>4959.18</v>
      </c>
      <c r="N2548" s="133"/>
      <c r="P2548" s="71">
        <v>4959.18</v>
      </c>
      <c r="R2548" s="132" t="s">
        <v>2686</v>
      </c>
      <c r="S2548" s="132"/>
      <c r="T2548" s="132"/>
      <c r="U2548" s="132"/>
      <c r="V2548" s="132"/>
      <c r="W2548" s="132"/>
      <c r="X2548" s="132"/>
      <c r="Y2548" s="132"/>
    </row>
    <row r="2549" spans="1:25" ht="0.75" customHeight="1" x14ac:dyDescent="0.25"/>
    <row r="2550" spans="1:25" x14ac:dyDescent="0.25">
      <c r="A2550" s="132" t="s">
        <v>2687</v>
      </c>
      <c r="B2550" s="132"/>
      <c r="C2550" s="132"/>
      <c r="D2550" s="132"/>
      <c r="G2550" s="133">
        <v>-23367.31</v>
      </c>
      <c r="H2550" s="133"/>
      <c r="I2550" s="71">
        <v>0</v>
      </c>
      <c r="K2550" s="71">
        <v>-23367.31</v>
      </c>
      <c r="M2550" s="133">
        <v>-35050.964999999997</v>
      </c>
      <c r="N2550" s="133"/>
      <c r="P2550" s="71">
        <v>-35050.964999999997</v>
      </c>
      <c r="R2550" s="132" t="s">
        <v>2688</v>
      </c>
      <c r="S2550" s="132"/>
      <c r="T2550" s="132"/>
      <c r="U2550" s="132"/>
      <c r="V2550" s="132"/>
      <c r="W2550" s="132"/>
      <c r="X2550" s="132"/>
      <c r="Y2550" s="132"/>
    </row>
    <row r="2551" spans="1:25" ht="0.75" customHeight="1" x14ac:dyDescent="0.25"/>
    <row r="2552" spans="1:25" x14ac:dyDescent="0.25">
      <c r="A2552" s="132" t="s">
        <v>2689</v>
      </c>
      <c r="B2552" s="132"/>
      <c r="C2552" s="132"/>
      <c r="D2552" s="132"/>
      <c r="G2552" s="133">
        <v>141.62</v>
      </c>
      <c r="H2552" s="133"/>
      <c r="I2552" s="71">
        <v>0</v>
      </c>
      <c r="K2552" s="71">
        <v>141.62</v>
      </c>
      <c r="M2552" s="133">
        <v>212.43</v>
      </c>
      <c r="N2552" s="133"/>
      <c r="P2552" s="71">
        <v>212.43</v>
      </c>
      <c r="R2552" s="132" t="s">
        <v>2690</v>
      </c>
      <c r="S2552" s="132"/>
      <c r="T2552" s="132"/>
      <c r="U2552" s="132"/>
      <c r="V2552" s="132"/>
      <c r="W2552" s="132"/>
      <c r="X2552" s="132"/>
      <c r="Y2552" s="132"/>
    </row>
    <row r="2553" spans="1:25" ht="0.75" customHeight="1" x14ac:dyDescent="0.25"/>
    <row r="2554" spans="1:25" x14ac:dyDescent="0.25">
      <c r="A2554" s="132" t="s">
        <v>2691</v>
      </c>
      <c r="B2554" s="132"/>
      <c r="C2554" s="132"/>
      <c r="D2554" s="132"/>
      <c r="G2554" s="133">
        <v>8871.77</v>
      </c>
      <c r="H2554" s="133"/>
      <c r="I2554" s="71">
        <v>0</v>
      </c>
      <c r="K2554" s="71">
        <v>8871.77</v>
      </c>
      <c r="M2554" s="133">
        <v>13307.655000000001</v>
      </c>
      <c r="N2554" s="133"/>
      <c r="P2554" s="71">
        <v>13307.655000000001</v>
      </c>
      <c r="R2554" s="132" t="s">
        <v>2692</v>
      </c>
      <c r="S2554" s="132"/>
      <c r="T2554" s="132"/>
      <c r="U2554" s="132"/>
      <c r="V2554" s="132"/>
      <c r="W2554" s="132"/>
      <c r="X2554" s="132"/>
      <c r="Y2554" s="132"/>
    </row>
    <row r="2555" spans="1:25" ht="0.75" customHeight="1" x14ac:dyDescent="0.25"/>
    <row r="2556" spans="1:25" x14ac:dyDescent="0.25">
      <c r="A2556" s="132" t="s">
        <v>2693</v>
      </c>
      <c r="B2556" s="132"/>
      <c r="C2556" s="132"/>
      <c r="D2556" s="132"/>
      <c r="G2556" s="133">
        <v>12271.77</v>
      </c>
      <c r="H2556" s="133"/>
      <c r="I2556" s="71">
        <v>0</v>
      </c>
      <c r="K2556" s="71">
        <v>12271.77</v>
      </c>
      <c r="M2556" s="133">
        <v>18407.654999999999</v>
      </c>
      <c r="N2556" s="133"/>
      <c r="P2556" s="71">
        <v>18407.654999999999</v>
      </c>
      <c r="R2556" s="132" t="s">
        <v>2694</v>
      </c>
      <c r="S2556" s="132"/>
      <c r="T2556" s="132"/>
      <c r="U2556" s="132"/>
      <c r="V2556" s="132"/>
      <c r="W2556" s="132"/>
      <c r="X2556" s="132"/>
      <c r="Y2556" s="132"/>
    </row>
    <row r="2557" spans="1:25" ht="0.75" customHeight="1" x14ac:dyDescent="0.25"/>
    <row r="2558" spans="1:25" x14ac:dyDescent="0.25">
      <c r="A2558" s="132" t="s">
        <v>2695</v>
      </c>
      <c r="B2558" s="132"/>
      <c r="C2558" s="132"/>
      <c r="D2558" s="132"/>
      <c r="G2558" s="133">
        <v>20383.43</v>
      </c>
      <c r="H2558" s="133"/>
      <c r="I2558" s="71">
        <v>0</v>
      </c>
      <c r="K2558" s="71">
        <v>20383.43</v>
      </c>
      <c r="M2558" s="133">
        <v>30575.145</v>
      </c>
      <c r="N2558" s="133"/>
      <c r="P2558" s="71">
        <v>30575.145</v>
      </c>
      <c r="R2558" s="132" t="s">
        <v>2696</v>
      </c>
      <c r="S2558" s="132"/>
      <c r="T2558" s="132"/>
      <c r="U2558" s="132"/>
      <c r="V2558" s="132"/>
      <c r="W2558" s="132"/>
      <c r="X2558" s="132"/>
      <c r="Y2558" s="132"/>
    </row>
    <row r="2559" spans="1:25" ht="0.75" customHeight="1" x14ac:dyDescent="0.25"/>
    <row r="2560" spans="1:25" x14ac:dyDescent="0.25">
      <c r="A2560" s="132" t="s">
        <v>2697</v>
      </c>
      <c r="B2560" s="132"/>
      <c r="C2560" s="132"/>
      <c r="D2560" s="132"/>
      <c r="G2560" s="133">
        <v>107.97</v>
      </c>
      <c r="H2560" s="133"/>
      <c r="I2560" s="71">
        <v>0</v>
      </c>
      <c r="K2560" s="71">
        <v>107.97</v>
      </c>
      <c r="M2560" s="133">
        <v>161.95500000000001</v>
      </c>
      <c r="N2560" s="133"/>
      <c r="P2560" s="71">
        <v>161.95500000000001</v>
      </c>
      <c r="R2560" s="132" t="s">
        <v>2698</v>
      </c>
      <c r="S2560" s="132"/>
      <c r="T2560" s="132"/>
      <c r="U2560" s="132"/>
      <c r="V2560" s="132"/>
      <c r="W2560" s="132"/>
      <c r="X2560" s="132"/>
      <c r="Y2560" s="132"/>
    </row>
    <row r="2561" spans="1:25" ht="0.75" customHeight="1" x14ac:dyDescent="0.25"/>
    <row r="2562" spans="1:25" x14ac:dyDescent="0.25">
      <c r="A2562" s="132" t="s">
        <v>2699</v>
      </c>
      <c r="B2562" s="132"/>
      <c r="C2562" s="132"/>
      <c r="D2562" s="132"/>
      <c r="G2562" s="133">
        <v>27.96</v>
      </c>
      <c r="H2562" s="133"/>
      <c r="I2562" s="71">
        <v>0</v>
      </c>
      <c r="K2562" s="71">
        <v>27.96</v>
      </c>
      <c r="M2562" s="133">
        <v>41.94</v>
      </c>
      <c r="N2562" s="133"/>
      <c r="P2562" s="71">
        <v>41.94</v>
      </c>
      <c r="R2562" s="132" t="s">
        <v>2700</v>
      </c>
      <c r="S2562" s="132"/>
      <c r="T2562" s="132"/>
      <c r="U2562" s="132"/>
      <c r="V2562" s="132"/>
      <c r="W2562" s="132"/>
      <c r="X2562" s="132"/>
      <c r="Y2562" s="132"/>
    </row>
    <row r="2563" spans="1:25" ht="0.75" customHeight="1" x14ac:dyDescent="0.25"/>
    <row r="2564" spans="1:25" x14ac:dyDescent="0.25">
      <c r="A2564" s="132" t="s">
        <v>2701</v>
      </c>
      <c r="B2564" s="132"/>
      <c r="C2564" s="132"/>
      <c r="D2564" s="132"/>
      <c r="G2564" s="133">
        <v>27.98</v>
      </c>
      <c r="H2564" s="133"/>
      <c r="I2564" s="71">
        <v>0</v>
      </c>
      <c r="K2564" s="71">
        <v>27.98</v>
      </c>
      <c r="M2564" s="133">
        <v>41.97</v>
      </c>
      <c r="N2564" s="133"/>
      <c r="P2564" s="71">
        <v>41.97</v>
      </c>
      <c r="R2564" s="132" t="s">
        <v>2702</v>
      </c>
      <c r="S2564" s="132"/>
      <c r="T2564" s="132"/>
      <c r="U2564" s="132"/>
      <c r="V2564" s="132"/>
      <c r="W2564" s="132"/>
      <c r="X2564" s="132"/>
      <c r="Y2564" s="132"/>
    </row>
    <row r="2565" spans="1:25" ht="0.75" customHeight="1" x14ac:dyDescent="0.25"/>
    <row r="2566" spans="1:25" x14ac:dyDescent="0.25">
      <c r="A2566" s="132" t="s">
        <v>2703</v>
      </c>
      <c r="B2566" s="132"/>
      <c r="C2566" s="132"/>
      <c r="D2566" s="132"/>
      <c r="G2566" s="133">
        <v>27.98</v>
      </c>
      <c r="H2566" s="133"/>
      <c r="I2566" s="71">
        <v>0</v>
      </c>
      <c r="K2566" s="71">
        <v>27.98</v>
      </c>
      <c r="M2566" s="133">
        <v>41.97</v>
      </c>
      <c r="N2566" s="133"/>
      <c r="P2566" s="71">
        <v>41.97</v>
      </c>
      <c r="R2566" s="132" t="s">
        <v>2704</v>
      </c>
      <c r="S2566" s="132"/>
      <c r="T2566" s="132"/>
      <c r="U2566" s="132"/>
      <c r="V2566" s="132"/>
      <c r="W2566" s="132"/>
      <c r="X2566" s="132"/>
      <c r="Y2566" s="132"/>
    </row>
    <row r="2567" spans="1:25" x14ac:dyDescent="0.25">
      <c r="A2567" s="132" t="s">
        <v>2705</v>
      </c>
      <c r="B2567" s="132"/>
      <c r="C2567" s="132"/>
      <c r="D2567" s="132"/>
      <c r="G2567" s="133">
        <v>1724.16</v>
      </c>
      <c r="H2567" s="133"/>
      <c r="I2567" s="71">
        <v>1425</v>
      </c>
      <c r="K2567" s="71">
        <v>299.16000000000003</v>
      </c>
      <c r="M2567" s="133">
        <v>2586.2399999999998</v>
      </c>
      <c r="N2567" s="133"/>
      <c r="P2567" s="71">
        <v>1161.24</v>
      </c>
      <c r="R2567" s="132" t="s">
        <v>2706</v>
      </c>
      <c r="S2567" s="132"/>
      <c r="T2567" s="132"/>
      <c r="U2567" s="132"/>
      <c r="V2567" s="132"/>
      <c r="W2567" s="132"/>
      <c r="X2567" s="132"/>
      <c r="Y2567" s="132"/>
    </row>
    <row r="2568" spans="1:25" ht="0.75" customHeight="1" x14ac:dyDescent="0.25"/>
    <row r="2569" spans="1:25" x14ac:dyDescent="0.25">
      <c r="A2569" s="132" t="s">
        <v>2707</v>
      </c>
      <c r="B2569" s="132"/>
      <c r="C2569" s="132"/>
      <c r="D2569" s="132"/>
      <c r="G2569" s="133">
        <v>7225</v>
      </c>
      <c r="H2569" s="133"/>
      <c r="I2569" s="71">
        <v>0</v>
      </c>
      <c r="K2569" s="71">
        <v>7225</v>
      </c>
      <c r="M2569" s="133">
        <v>10837.5</v>
      </c>
      <c r="N2569" s="133"/>
      <c r="P2569" s="71">
        <v>10837.5</v>
      </c>
      <c r="R2569" s="132" t="s">
        <v>2708</v>
      </c>
      <c r="S2569" s="132"/>
      <c r="T2569" s="132"/>
      <c r="U2569" s="132"/>
      <c r="V2569" s="132"/>
      <c r="W2569" s="132"/>
      <c r="X2569" s="132"/>
      <c r="Y2569" s="132"/>
    </row>
    <row r="2570" spans="1:25" ht="0.75" customHeight="1" x14ac:dyDescent="0.25"/>
    <row r="2571" spans="1:25" x14ac:dyDescent="0.25">
      <c r="A2571" s="132" t="s">
        <v>2709</v>
      </c>
      <c r="B2571" s="132"/>
      <c r="C2571" s="132"/>
      <c r="D2571" s="132"/>
      <c r="G2571" s="133">
        <v>0</v>
      </c>
      <c r="H2571" s="133"/>
      <c r="I2571" s="71">
        <v>19170</v>
      </c>
      <c r="K2571" s="71">
        <v>-19170</v>
      </c>
      <c r="M2571" s="133">
        <v>0</v>
      </c>
      <c r="N2571" s="133"/>
      <c r="P2571" s="71">
        <v>-19170</v>
      </c>
      <c r="R2571" s="132" t="s">
        <v>2710</v>
      </c>
      <c r="S2571" s="132"/>
      <c r="T2571" s="132"/>
      <c r="U2571" s="132"/>
      <c r="V2571" s="132"/>
      <c r="W2571" s="132"/>
      <c r="X2571" s="132"/>
      <c r="Y2571" s="132"/>
    </row>
    <row r="2572" spans="1:25" ht="0.75" customHeight="1" x14ac:dyDescent="0.25"/>
    <row r="2573" spans="1:25" x14ac:dyDescent="0.25">
      <c r="A2573" s="132" t="s">
        <v>2711</v>
      </c>
      <c r="B2573" s="132"/>
      <c r="C2573" s="132"/>
      <c r="D2573" s="132"/>
      <c r="G2573" s="133">
        <v>1200</v>
      </c>
      <c r="H2573" s="133"/>
      <c r="I2573" s="71">
        <v>0</v>
      </c>
      <c r="K2573" s="71">
        <v>1200</v>
      </c>
      <c r="M2573" s="133">
        <v>1800</v>
      </c>
      <c r="N2573" s="133"/>
      <c r="P2573" s="71">
        <v>1800</v>
      </c>
      <c r="R2573" s="132" t="s">
        <v>2712</v>
      </c>
      <c r="S2573" s="132"/>
      <c r="T2573" s="132"/>
      <c r="U2573" s="132"/>
      <c r="V2573" s="132"/>
      <c r="W2573" s="132"/>
      <c r="X2573" s="132"/>
      <c r="Y2573" s="132"/>
    </row>
    <row r="2574" spans="1:25" ht="0.75" customHeight="1" x14ac:dyDescent="0.25"/>
    <row r="2575" spans="1:25" x14ac:dyDescent="0.25">
      <c r="A2575" s="132" t="s">
        <v>2713</v>
      </c>
      <c r="B2575" s="132"/>
      <c r="C2575" s="132"/>
      <c r="D2575" s="132"/>
      <c r="G2575" s="133">
        <v>0</v>
      </c>
      <c r="H2575" s="133"/>
      <c r="I2575" s="71">
        <v>1200</v>
      </c>
      <c r="K2575" s="71">
        <v>-1200</v>
      </c>
      <c r="M2575" s="133">
        <v>0</v>
      </c>
      <c r="N2575" s="133"/>
      <c r="P2575" s="71">
        <v>-1200</v>
      </c>
      <c r="R2575" s="132" t="s">
        <v>2714</v>
      </c>
      <c r="S2575" s="132"/>
      <c r="T2575" s="132"/>
      <c r="U2575" s="132"/>
      <c r="V2575" s="132"/>
      <c r="W2575" s="132"/>
      <c r="X2575" s="132"/>
      <c r="Y2575" s="132"/>
    </row>
    <row r="2576" spans="1:25" ht="0.75" customHeight="1" x14ac:dyDescent="0.25"/>
    <row r="2577" spans="1:25" x14ac:dyDescent="0.25">
      <c r="A2577" s="132" t="s">
        <v>2715</v>
      </c>
      <c r="B2577" s="132"/>
      <c r="C2577" s="132"/>
      <c r="D2577" s="132"/>
      <c r="G2577" s="133">
        <v>0</v>
      </c>
      <c r="H2577" s="133"/>
      <c r="I2577" s="71">
        <v>18500</v>
      </c>
      <c r="K2577" s="71">
        <v>-18500</v>
      </c>
      <c r="M2577" s="133">
        <v>0</v>
      </c>
      <c r="N2577" s="133"/>
      <c r="P2577" s="71">
        <v>-18500</v>
      </c>
      <c r="R2577" s="132" t="s">
        <v>2716</v>
      </c>
      <c r="S2577" s="132"/>
      <c r="T2577" s="132"/>
      <c r="U2577" s="132"/>
      <c r="V2577" s="132"/>
      <c r="W2577" s="132"/>
      <c r="X2577" s="132"/>
      <c r="Y2577" s="132"/>
    </row>
    <row r="2578" spans="1:25" ht="0.75" customHeight="1" x14ac:dyDescent="0.25"/>
    <row r="2579" spans="1:25" x14ac:dyDescent="0.25">
      <c r="A2579" s="132" t="s">
        <v>2717</v>
      </c>
      <c r="B2579" s="132"/>
      <c r="C2579" s="132"/>
      <c r="D2579" s="132"/>
      <c r="G2579" s="133">
        <v>15655.5</v>
      </c>
      <c r="H2579" s="133"/>
      <c r="I2579" s="71">
        <v>0</v>
      </c>
      <c r="K2579" s="71">
        <v>15655.5</v>
      </c>
      <c r="M2579" s="133">
        <v>23483.25</v>
      </c>
      <c r="N2579" s="133"/>
      <c r="P2579" s="71">
        <v>23483.25</v>
      </c>
      <c r="R2579" s="132" t="s">
        <v>2718</v>
      </c>
      <c r="S2579" s="132"/>
      <c r="T2579" s="132"/>
      <c r="U2579" s="132"/>
      <c r="V2579" s="132"/>
      <c r="W2579" s="132"/>
      <c r="X2579" s="132"/>
      <c r="Y2579" s="132"/>
    </row>
    <row r="2580" spans="1:25" ht="0.75" customHeight="1" x14ac:dyDescent="0.25"/>
    <row r="2581" spans="1:25" x14ac:dyDescent="0.25">
      <c r="A2581" s="132" t="s">
        <v>2719</v>
      </c>
      <c r="B2581" s="132"/>
      <c r="C2581" s="132"/>
      <c r="D2581" s="132"/>
      <c r="G2581" s="133">
        <v>15655.5</v>
      </c>
      <c r="H2581" s="133"/>
      <c r="I2581" s="71">
        <v>0</v>
      </c>
      <c r="K2581" s="71">
        <v>15655.5</v>
      </c>
      <c r="M2581" s="133">
        <v>23483.25</v>
      </c>
      <c r="N2581" s="133"/>
      <c r="P2581" s="71">
        <v>23483.25</v>
      </c>
      <c r="R2581" s="132" t="s">
        <v>2720</v>
      </c>
      <c r="S2581" s="132"/>
      <c r="T2581" s="132"/>
      <c r="U2581" s="132"/>
      <c r="V2581" s="132"/>
      <c r="W2581" s="132"/>
      <c r="X2581" s="132"/>
      <c r="Y2581" s="132"/>
    </row>
    <row r="2582" spans="1:25" ht="0.75" customHeight="1" x14ac:dyDescent="0.25"/>
    <row r="2583" spans="1:25" x14ac:dyDescent="0.25">
      <c r="A2583" s="132" t="s">
        <v>2721</v>
      </c>
      <c r="B2583" s="132"/>
      <c r="C2583" s="132"/>
      <c r="D2583" s="132"/>
      <c r="G2583" s="133">
        <v>7827.75</v>
      </c>
      <c r="H2583" s="133"/>
      <c r="I2583" s="71">
        <v>0</v>
      </c>
      <c r="K2583" s="71">
        <v>7827.75</v>
      </c>
      <c r="M2583" s="133">
        <v>11741.625</v>
      </c>
      <c r="N2583" s="133"/>
      <c r="P2583" s="71">
        <v>11741.625</v>
      </c>
      <c r="R2583" s="132" t="s">
        <v>2722</v>
      </c>
      <c r="S2583" s="132"/>
      <c r="T2583" s="132"/>
      <c r="U2583" s="132"/>
      <c r="V2583" s="132"/>
      <c r="W2583" s="132"/>
      <c r="X2583" s="132"/>
      <c r="Y2583" s="132"/>
    </row>
    <row r="2584" spans="1:25" ht="0.75" customHeight="1" x14ac:dyDescent="0.25"/>
    <row r="2585" spans="1:25" x14ac:dyDescent="0.25">
      <c r="A2585" s="132" t="s">
        <v>2723</v>
      </c>
      <c r="B2585" s="132"/>
      <c r="C2585" s="132"/>
      <c r="D2585" s="132"/>
      <c r="G2585" s="133">
        <v>834</v>
      </c>
      <c r="H2585" s="133"/>
      <c r="I2585" s="71">
        <v>0</v>
      </c>
      <c r="K2585" s="71">
        <v>834</v>
      </c>
      <c r="M2585" s="133">
        <v>1251</v>
      </c>
      <c r="N2585" s="133"/>
      <c r="P2585" s="71">
        <v>1251</v>
      </c>
      <c r="R2585" s="132" t="s">
        <v>2724</v>
      </c>
      <c r="S2585" s="132"/>
      <c r="T2585" s="132"/>
      <c r="U2585" s="132"/>
      <c r="V2585" s="132"/>
      <c r="W2585" s="132"/>
      <c r="X2585" s="132"/>
      <c r="Y2585" s="132"/>
    </row>
    <row r="2586" spans="1:25" ht="0.75" customHeight="1" x14ac:dyDescent="0.25"/>
    <row r="2587" spans="1:25" x14ac:dyDescent="0.25">
      <c r="A2587" s="132" t="s">
        <v>2725</v>
      </c>
      <c r="B2587" s="132"/>
      <c r="C2587" s="132"/>
      <c r="D2587" s="132"/>
      <c r="G2587" s="133">
        <v>5550.97</v>
      </c>
      <c r="H2587" s="133"/>
      <c r="I2587" s="71">
        <v>0</v>
      </c>
      <c r="K2587" s="71">
        <v>5550.97</v>
      </c>
      <c r="M2587" s="133">
        <v>8326.4549999999999</v>
      </c>
      <c r="N2587" s="133"/>
      <c r="P2587" s="71">
        <v>8326.4549999999999</v>
      </c>
      <c r="R2587" s="132" t="s">
        <v>2726</v>
      </c>
      <c r="S2587" s="132"/>
      <c r="T2587" s="132"/>
      <c r="U2587" s="132"/>
      <c r="V2587" s="132"/>
      <c r="W2587" s="132"/>
      <c r="X2587" s="132"/>
      <c r="Y2587" s="132"/>
    </row>
    <row r="2588" spans="1:25" ht="0.75" customHeight="1" x14ac:dyDescent="0.25"/>
    <row r="2589" spans="1:25" x14ac:dyDescent="0.25">
      <c r="A2589" s="132" t="s">
        <v>2727</v>
      </c>
      <c r="B2589" s="132"/>
      <c r="C2589" s="132"/>
      <c r="D2589" s="132"/>
      <c r="G2589" s="133">
        <v>4054</v>
      </c>
      <c r="H2589" s="133"/>
      <c r="I2589" s="71">
        <v>41350</v>
      </c>
      <c r="K2589" s="71">
        <v>-37296</v>
      </c>
      <c r="M2589" s="133">
        <v>6081</v>
      </c>
      <c r="N2589" s="133"/>
      <c r="P2589" s="71">
        <v>-35269</v>
      </c>
      <c r="R2589" s="132" t="s">
        <v>2728</v>
      </c>
      <c r="S2589" s="132"/>
      <c r="T2589" s="132"/>
      <c r="U2589" s="132"/>
      <c r="V2589" s="132"/>
      <c r="W2589" s="132"/>
      <c r="X2589" s="132"/>
      <c r="Y2589" s="132"/>
    </row>
    <row r="2590" spans="1:25" ht="0.75" customHeight="1" x14ac:dyDescent="0.25"/>
    <row r="2591" spans="1:25" x14ac:dyDescent="0.25">
      <c r="A2591" s="132" t="s">
        <v>2729</v>
      </c>
      <c r="B2591" s="132"/>
      <c r="C2591" s="132"/>
      <c r="D2591" s="132"/>
      <c r="G2591" s="133">
        <v>25034.79</v>
      </c>
      <c r="H2591" s="133"/>
      <c r="I2591" s="71">
        <v>24555</v>
      </c>
      <c r="K2591" s="71">
        <v>479.79</v>
      </c>
      <c r="M2591" s="133">
        <v>37552.184999999998</v>
      </c>
      <c r="N2591" s="133"/>
      <c r="P2591" s="71">
        <v>12997.184999999999</v>
      </c>
      <c r="R2591" s="132" t="s">
        <v>2730</v>
      </c>
      <c r="S2591" s="132"/>
      <c r="T2591" s="132"/>
      <c r="U2591" s="132"/>
      <c r="V2591" s="132"/>
      <c r="W2591" s="132"/>
      <c r="X2591" s="132"/>
      <c r="Y2591" s="132"/>
    </row>
    <row r="2592" spans="1:25" ht="0.75" customHeight="1" x14ac:dyDescent="0.25"/>
    <row r="2593" spans="1:25" x14ac:dyDescent="0.25">
      <c r="A2593" s="132" t="s">
        <v>2731</v>
      </c>
      <c r="B2593" s="132"/>
      <c r="C2593" s="132"/>
      <c r="D2593" s="132"/>
      <c r="G2593" s="133">
        <v>410.41</v>
      </c>
      <c r="H2593" s="133"/>
      <c r="I2593" s="71">
        <v>384</v>
      </c>
      <c r="K2593" s="71">
        <v>26.41</v>
      </c>
      <c r="M2593" s="133">
        <v>615.61500000000001</v>
      </c>
      <c r="N2593" s="133"/>
      <c r="P2593" s="71">
        <v>231.61500000000001</v>
      </c>
      <c r="R2593" s="132" t="s">
        <v>2732</v>
      </c>
      <c r="S2593" s="132"/>
      <c r="T2593" s="132"/>
      <c r="U2593" s="132"/>
      <c r="V2593" s="132"/>
      <c r="W2593" s="132"/>
      <c r="X2593" s="132"/>
      <c r="Y2593" s="132"/>
    </row>
    <row r="2594" spans="1:25" ht="0.75" customHeight="1" x14ac:dyDescent="0.25"/>
    <row r="2595" spans="1:25" x14ac:dyDescent="0.25">
      <c r="A2595" s="132" t="s">
        <v>2733</v>
      </c>
      <c r="B2595" s="132"/>
      <c r="C2595" s="132"/>
      <c r="D2595" s="132"/>
      <c r="G2595" s="133">
        <v>325.12</v>
      </c>
      <c r="H2595" s="133"/>
      <c r="I2595" s="71">
        <v>0</v>
      </c>
      <c r="K2595" s="71">
        <v>325.12</v>
      </c>
      <c r="M2595" s="133">
        <v>487.68</v>
      </c>
      <c r="N2595" s="133"/>
      <c r="P2595" s="71">
        <v>487.68</v>
      </c>
      <c r="R2595" s="132" t="s">
        <v>2734</v>
      </c>
      <c r="S2595" s="132"/>
      <c r="T2595" s="132"/>
      <c r="U2595" s="132"/>
      <c r="V2595" s="132"/>
      <c r="W2595" s="132"/>
      <c r="X2595" s="132"/>
      <c r="Y2595" s="132"/>
    </row>
    <row r="2596" spans="1:25" ht="0.75" customHeight="1" x14ac:dyDescent="0.25"/>
    <row r="2597" spans="1:25" x14ac:dyDescent="0.25">
      <c r="A2597" s="132" t="s">
        <v>2735</v>
      </c>
      <c r="B2597" s="132"/>
      <c r="C2597" s="132"/>
      <c r="D2597" s="132"/>
      <c r="G2597" s="133">
        <v>17797.77</v>
      </c>
      <c r="H2597" s="133"/>
      <c r="I2597" s="71">
        <v>15505</v>
      </c>
      <c r="K2597" s="71">
        <v>2292.77</v>
      </c>
      <c r="M2597" s="133">
        <v>26696.654999999999</v>
      </c>
      <c r="N2597" s="133"/>
      <c r="P2597" s="71">
        <v>11191.655000000001</v>
      </c>
      <c r="R2597" s="132" t="s">
        <v>2736</v>
      </c>
      <c r="S2597" s="132"/>
      <c r="T2597" s="132"/>
      <c r="U2597" s="132"/>
      <c r="V2597" s="132"/>
      <c r="W2597" s="132"/>
      <c r="X2597" s="132"/>
      <c r="Y2597" s="132"/>
    </row>
    <row r="2598" spans="1:25" ht="0.75" customHeight="1" x14ac:dyDescent="0.25"/>
    <row r="2599" spans="1:25" x14ac:dyDescent="0.25">
      <c r="A2599" s="132" t="s">
        <v>2737</v>
      </c>
      <c r="B2599" s="132"/>
      <c r="C2599" s="132"/>
      <c r="D2599" s="132"/>
      <c r="G2599" s="133">
        <v>1925.53</v>
      </c>
      <c r="H2599" s="133"/>
      <c r="I2599" s="71">
        <v>5333.34</v>
      </c>
      <c r="K2599" s="71">
        <v>-3407.81</v>
      </c>
      <c r="M2599" s="133">
        <v>2888.2950000000001</v>
      </c>
      <c r="N2599" s="133"/>
      <c r="P2599" s="71">
        <v>-2445.0450000000001</v>
      </c>
      <c r="R2599" s="132" t="s">
        <v>2738</v>
      </c>
      <c r="S2599" s="132"/>
      <c r="T2599" s="132"/>
      <c r="U2599" s="132"/>
      <c r="V2599" s="132"/>
      <c r="W2599" s="132"/>
      <c r="X2599" s="132"/>
      <c r="Y2599" s="132"/>
    </row>
    <row r="2600" spans="1:25" ht="0.75" customHeight="1" x14ac:dyDescent="0.25"/>
    <row r="2601" spans="1:25" x14ac:dyDescent="0.25">
      <c r="A2601" s="132" t="s">
        <v>2739</v>
      </c>
      <c r="B2601" s="132"/>
      <c r="C2601" s="132"/>
      <c r="D2601" s="132"/>
      <c r="G2601" s="133">
        <v>353.51</v>
      </c>
      <c r="H2601" s="133"/>
      <c r="I2601" s="71">
        <v>3333.34</v>
      </c>
      <c r="K2601" s="71">
        <v>-2979.83</v>
      </c>
      <c r="M2601" s="133">
        <v>530.26499999999999</v>
      </c>
      <c r="N2601" s="133"/>
      <c r="P2601" s="71">
        <v>-2803.0749999999998</v>
      </c>
      <c r="R2601" s="132" t="s">
        <v>2740</v>
      </c>
      <c r="S2601" s="132"/>
      <c r="T2601" s="132"/>
      <c r="U2601" s="132"/>
      <c r="V2601" s="132"/>
      <c r="W2601" s="132"/>
      <c r="X2601" s="132"/>
      <c r="Y2601" s="132"/>
    </row>
    <row r="2602" spans="1:25" ht="0.75" customHeight="1" x14ac:dyDescent="0.25"/>
    <row r="2603" spans="1:25" x14ac:dyDescent="0.25">
      <c r="A2603" s="132" t="s">
        <v>2741</v>
      </c>
      <c r="B2603" s="132"/>
      <c r="C2603" s="132"/>
      <c r="D2603" s="132"/>
      <c r="G2603" s="133">
        <v>353.51</v>
      </c>
      <c r="H2603" s="133"/>
      <c r="I2603" s="71">
        <v>0</v>
      </c>
      <c r="K2603" s="71">
        <v>353.51</v>
      </c>
      <c r="M2603" s="133">
        <v>530.26499999999999</v>
      </c>
      <c r="N2603" s="133"/>
      <c r="P2603" s="71">
        <v>530.26499999999999</v>
      </c>
      <c r="R2603" s="132" t="s">
        <v>2742</v>
      </c>
      <c r="S2603" s="132"/>
      <c r="T2603" s="132"/>
      <c r="U2603" s="132"/>
      <c r="V2603" s="132"/>
      <c r="W2603" s="132"/>
      <c r="X2603" s="132"/>
      <c r="Y2603" s="132"/>
    </row>
    <row r="2604" spans="1:25" ht="0.75" customHeight="1" x14ac:dyDescent="0.25"/>
    <row r="2605" spans="1:25" x14ac:dyDescent="0.25">
      <c r="A2605" s="132" t="s">
        <v>2743</v>
      </c>
      <c r="B2605" s="132"/>
      <c r="C2605" s="132"/>
      <c r="D2605" s="132"/>
      <c r="G2605" s="133">
        <v>178.84</v>
      </c>
      <c r="H2605" s="133"/>
      <c r="I2605" s="71">
        <v>0</v>
      </c>
      <c r="K2605" s="71">
        <v>178.84</v>
      </c>
      <c r="M2605" s="133">
        <v>268.26</v>
      </c>
      <c r="N2605" s="133"/>
      <c r="P2605" s="71">
        <v>268.26</v>
      </c>
      <c r="R2605" s="132" t="s">
        <v>2744</v>
      </c>
      <c r="S2605" s="132"/>
      <c r="T2605" s="132"/>
      <c r="U2605" s="132"/>
      <c r="V2605" s="132"/>
      <c r="W2605" s="132"/>
      <c r="X2605" s="132"/>
      <c r="Y2605" s="132"/>
    </row>
    <row r="2606" spans="1:25" ht="0.75" customHeight="1" x14ac:dyDescent="0.25"/>
    <row r="2607" spans="1:25" x14ac:dyDescent="0.25">
      <c r="A2607" s="132" t="s">
        <v>2745</v>
      </c>
      <c r="B2607" s="132"/>
      <c r="C2607" s="132"/>
      <c r="D2607" s="132"/>
      <c r="G2607" s="133">
        <v>353.5</v>
      </c>
      <c r="H2607" s="133"/>
      <c r="I2607" s="71">
        <v>0</v>
      </c>
      <c r="K2607" s="71">
        <v>353.5</v>
      </c>
      <c r="M2607" s="133">
        <v>530.25</v>
      </c>
      <c r="N2607" s="133"/>
      <c r="P2607" s="71">
        <v>530.25</v>
      </c>
      <c r="R2607" s="132" t="s">
        <v>2746</v>
      </c>
      <c r="S2607" s="132"/>
      <c r="T2607" s="132"/>
      <c r="U2607" s="132"/>
      <c r="V2607" s="132"/>
      <c r="W2607" s="132"/>
      <c r="X2607" s="132"/>
      <c r="Y2607" s="132"/>
    </row>
    <row r="2608" spans="1:25" ht="0.75" customHeight="1" x14ac:dyDescent="0.25"/>
    <row r="2609" spans="1:25" x14ac:dyDescent="0.25">
      <c r="A2609" s="132" t="s">
        <v>2747</v>
      </c>
      <c r="B2609" s="132"/>
      <c r="C2609" s="132"/>
      <c r="D2609" s="132"/>
      <c r="G2609" s="133">
        <v>528.91</v>
      </c>
      <c r="H2609" s="133"/>
      <c r="I2609" s="71">
        <v>0</v>
      </c>
      <c r="K2609" s="71">
        <v>528.91</v>
      </c>
      <c r="M2609" s="133">
        <v>793.36500000000001</v>
      </c>
      <c r="N2609" s="133"/>
      <c r="P2609" s="71">
        <v>793.36500000000001</v>
      </c>
      <c r="R2609" s="132" t="s">
        <v>2748</v>
      </c>
      <c r="S2609" s="132"/>
      <c r="T2609" s="132"/>
      <c r="U2609" s="132"/>
      <c r="V2609" s="132"/>
      <c r="W2609" s="132"/>
      <c r="X2609" s="132"/>
      <c r="Y2609" s="132"/>
    </row>
    <row r="2610" spans="1:25" ht="0.75" customHeight="1" x14ac:dyDescent="0.25"/>
    <row r="2611" spans="1:25" x14ac:dyDescent="0.25">
      <c r="A2611" s="132" t="s">
        <v>2749</v>
      </c>
      <c r="B2611" s="132"/>
      <c r="C2611" s="132"/>
      <c r="D2611" s="132"/>
      <c r="G2611" s="133">
        <v>353.51</v>
      </c>
      <c r="H2611" s="133"/>
      <c r="I2611" s="71">
        <v>0</v>
      </c>
      <c r="K2611" s="71">
        <v>353.51</v>
      </c>
      <c r="M2611" s="133">
        <v>530.26499999999999</v>
      </c>
      <c r="N2611" s="133"/>
      <c r="P2611" s="71">
        <v>530.26499999999999</v>
      </c>
      <c r="R2611" s="132" t="s">
        <v>2750</v>
      </c>
      <c r="S2611" s="132"/>
      <c r="T2611" s="132"/>
      <c r="U2611" s="132"/>
      <c r="V2611" s="132"/>
      <c r="W2611" s="132"/>
      <c r="X2611" s="132"/>
      <c r="Y2611" s="132"/>
    </row>
    <row r="2612" spans="1:25" ht="0.75" customHeight="1" x14ac:dyDescent="0.25"/>
    <row r="2613" spans="1:25" x14ac:dyDescent="0.25">
      <c r="A2613" s="132" t="s">
        <v>2751</v>
      </c>
      <c r="B2613" s="132"/>
      <c r="C2613" s="132"/>
      <c r="D2613" s="132"/>
      <c r="G2613" s="133">
        <v>528.91999999999996</v>
      </c>
      <c r="H2613" s="133"/>
      <c r="I2613" s="71">
        <v>0</v>
      </c>
      <c r="K2613" s="71">
        <v>528.91999999999996</v>
      </c>
      <c r="M2613" s="133">
        <v>793.38</v>
      </c>
      <c r="N2613" s="133"/>
      <c r="P2613" s="71">
        <v>793.38</v>
      </c>
      <c r="R2613" s="132" t="s">
        <v>2752</v>
      </c>
      <c r="S2613" s="132"/>
      <c r="T2613" s="132"/>
      <c r="U2613" s="132"/>
      <c r="V2613" s="132"/>
      <c r="W2613" s="132"/>
      <c r="X2613" s="132"/>
      <c r="Y2613" s="132"/>
    </row>
    <row r="2614" spans="1:25" ht="0.75" customHeight="1" x14ac:dyDescent="0.25"/>
    <row r="2615" spans="1:25" x14ac:dyDescent="0.25">
      <c r="A2615" s="132" t="s">
        <v>2753</v>
      </c>
      <c r="B2615" s="132"/>
      <c r="C2615" s="132"/>
      <c r="D2615" s="132"/>
      <c r="G2615" s="133">
        <v>0</v>
      </c>
      <c r="H2615" s="133"/>
      <c r="I2615" s="71">
        <v>3833.32</v>
      </c>
      <c r="K2615" s="71">
        <v>-3833.32</v>
      </c>
      <c r="M2615" s="133">
        <v>0</v>
      </c>
      <c r="N2615" s="133"/>
      <c r="P2615" s="71">
        <v>-3833.32</v>
      </c>
      <c r="R2615" s="132" t="s">
        <v>2754</v>
      </c>
      <c r="S2615" s="132"/>
      <c r="T2615" s="132"/>
      <c r="U2615" s="132"/>
      <c r="V2615" s="132"/>
      <c r="W2615" s="132"/>
      <c r="X2615" s="132"/>
      <c r="Y2615" s="132"/>
    </row>
    <row r="2616" spans="1:25" ht="0.75" customHeight="1" x14ac:dyDescent="0.25"/>
    <row r="2617" spans="1:25" x14ac:dyDescent="0.25">
      <c r="A2617" s="132" t="s">
        <v>2755</v>
      </c>
      <c r="B2617" s="132"/>
      <c r="C2617" s="132"/>
      <c r="D2617" s="132"/>
      <c r="G2617" s="133">
        <v>878.04</v>
      </c>
      <c r="H2617" s="133"/>
      <c r="I2617" s="71">
        <v>0</v>
      </c>
      <c r="K2617" s="71">
        <v>878.04</v>
      </c>
      <c r="M2617" s="133">
        <v>1317.06</v>
      </c>
      <c r="N2617" s="133"/>
      <c r="P2617" s="71">
        <v>1317.06</v>
      </c>
      <c r="R2617" s="132" t="s">
        <v>2756</v>
      </c>
      <c r="S2617" s="132"/>
      <c r="T2617" s="132"/>
      <c r="U2617" s="132"/>
      <c r="V2617" s="132"/>
      <c r="W2617" s="132"/>
      <c r="X2617" s="132"/>
      <c r="Y2617" s="132"/>
    </row>
    <row r="2618" spans="1:25" ht="0.75" customHeight="1" x14ac:dyDescent="0.25"/>
    <row r="2619" spans="1:25" x14ac:dyDescent="0.25">
      <c r="A2619" s="132" t="s">
        <v>2757</v>
      </c>
      <c r="B2619" s="132"/>
      <c r="C2619" s="132"/>
      <c r="D2619" s="132"/>
      <c r="G2619" s="133">
        <v>0</v>
      </c>
      <c r="H2619" s="133"/>
      <c r="I2619" s="71">
        <v>1000</v>
      </c>
      <c r="K2619" s="71">
        <v>-1000</v>
      </c>
      <c r="M2619" s="133">
        <v>0</v>
      </c>
      <c r="N2619" s="133"/>
      <c r="P2619" s="71">
        <v>-1000</v>
      </c>
      <c r="R2619" s="132" t="s">
        <v>2758</v>
      </c>
      <c r="S2619" s="132"/>
      <c r="T2619" s="132"/>
      <c r="U2619" s="132"/>
      <c r="V2619" s="132"/>
      <c r="W2619" s="132"/>
      <c r="X2619" s="132"/>
      <c r="Y2619" s="132"/>
    </row>
    <row r="2620" spans="1:25" ht="0.75" customHeight="1" x14ac:dyDescent="0.25"/>
    <row r="2621" spans="1:25" x14ac:dyDescent="0.25">
      <c r="A2621" s="132" t="s">
        <v>2759</v>
      </c>
      <c r="B2621" s="132"/>
      <c r="C2621" s="132"/>
      <c r="D2621" s="132"/>
      <c r="G2621" s="133">
        <v>0</v>
      </c>
      <c r="H2621" s="133"/>
      <c r="I2621" s="71">
        <v>1200</v>
      </c>
      <c r="K2621" s="71">
        <v>-1200</v>
      </c>
      <c r="M2621" s="133">
        <v>0</v>
      </c>
      <c r="N2621" s="133"/>
      <c r="P2621" s="71">
        <v>-1200</v>
      </c>
      <c r="R2621" s="132" t="s">
        <v>2760</v>
      </c>
      <c r="S2621" s="132"/>
      <c r="T2621" s="132"/>
      <c r="U2621" s="132"/>
      <c r="V2621" s="132"/>
      <c r="W2621" s="132"/>
      <c r="X2621" s="132"/>
      <c r="Y2621" s="132"/>
    </row>
    <row r="2622" spans="1:25" ht="0.75" customHeight="1" x14ac:dyDescent="0.25"/>
    <row r="2623" spans="1:25" x14ac:dyDescent="0.25">
      <c r="A2623" s="132" t="s">
        <v>2761</v>
      </c>
      <c r="B2623" s="132"/>
      <c r="C2623" s="132"/>
      <c r="D2623" s="132"/>
      <c r="G2623" s="133">
        <v>3077.99</v>
      </c>
      <c r="H2623" s="133"/>
      <c r="I2623" s="71">
        <v>5000</v>
      </c>
      <c r="K2623" s="71">
        <v>-1922.01</v>
      </c>
      <c r="M2623" s="133">
        <v>4616.9849999999997</v>
      </c>
      <c r="N2623" s="133"/>
      <c r="P2623" s="71">
        <v>-383.01499999999999</v>
      </c>
      <c r="R2623" s="132" t="s">
        <v>2762</v>
      </c>
      <c r="S2623" s="132"/>
      <c r="T2623" s="132"/>
      <c r="U2623" s="132"/>
      <c r="V2623" s="132"/>
      <c r="W2623" s="132"/>
      <c r="X2623" s="132"/>
      <c r="Y2623" s="132"/>
    </row>
    <row r="2624" spans="1:25" ht="0.75" customHeight="1" x14ac:dyDescent="0.25"/>
    <row r="2625" spans="1:25" x14ac:dyDescent="0.25">
      <c r="A2625" s="132" t="s">
        <v>2763</v>
      </c>
      <c r="B2625" s="132"/>
      <c r="C2625" s="132"/>
      <c r="D2625" s="132"/>
      <c r="G2625" s="133">
        <v>0</v>
      </c>
      <c r="H2625" s="133"/>
      <c r="I2625" s="71">
        <v>2500</v>
      </c>
      <c r="K2625" s="71">
        <v>-2500</v>
      </c>
      <c r="M2625" s="133">
        <v>0</v>
      </c>
      <c r="N2625" s="133"/>
      <c r="P2625" s="71">
        <v>-2500</v>
      </c>
      <c r="R2625" s="132" t="s">
        <v>2764</v>
      </c>
      <c r="S2625" s="132"/>
      <c r="T2625" s="132"/>
      <c r="U2625" s="132"/>
      <c r="V2625" s="132"/>
      <c r="W2625" s="132"/>
      <c r="X2625" s="132"/>
      <c r="Y2625" s="132"/>
    </row>
    <row r="2626" spans="1:25" ht="0.75" customHeight="1" x14ac:dyDescent="0.25"/>
    <row r="2627" spans="1:25" x14ac:dyDescent="0.25">
      <c r="A2627" s="132" t="s">
        <v>2765</v>
      </c>
      <c r="B2627" s="132"/>
      <c r="C2627" s="132"/>
      <c r="D2627" s="132"/>
      <c r="G2627" s="133">
        <v>870.81</v>
      </c>
      <c r="H2627" s="133"/>
      <c r="I2627" s="71">
        <v>0</v>
      </c>
      <c r="K2627" s="71">
        <v>870.81</v>
      </c>
      <c r="M2627" s="133">
        <v>1306.2149999999999</v>
      </c>
      <c r="N2627" s="133"/>
      <c r="P2627" s="71">
        <v>1306.2149999999999</v>
      </c>
      <c r="R2627" s="132" t="s">
        <v>2766</v>
      </c>
      <c r="S2627" s="132"/>
      <c r="T2627" s="132"/>
      <c r="U2627" s="132"/>
      <c r="V2627" s="132"/>
      <c r="W2627" s="132"/>
      <c r="X2627" s="132"/>
      <c r="Y2627" s="132"/>
    </row>
    <row r="2628" spans="1:25" ht="0.75" customHeight="1" x14ac:dyDescent="0.25"/>
    <row r="2629" spans="1:25" x14ac:dyDescent="0.25">
      <c r="A2629" s="132" t="s">
        <v>2767</v>
      </c>
      <c r="B2629" s="132"/>
      <c r="C2629" s="132"/>
      <c r="D2629" s="132"/>
      <c r="G2629" s="133">
        <v>16599.43</v>
      </c>
      <c r="H2629" s="133"/>
      <c r="I2629" s="71">
        <v>0</v>
      </c>
      <c r="K2629" s="71">
        <v>16599.43</v>
      </c>
      <c r="M2629" s="133">
        <v>24899.145</v>
      </c>
      <c r="N2629" s="133"/>
      <c r="P2629" s="71">
        <v>24899.145</v>
      </c>
      <c r="R2629" s="132" t="s">
        <v>2768</v>
      </c>
      <c r="S2629" s="132"/>
      <c r="T2629" s="132"/>
      <c r="U2629" s="132"/>
      <c r="V2629" s="132"/>
      <c r="W2629" s="132"/>
      <c r="X2629" s="132"/>
      <c r="Y2629" s="132"/>
    </row>
    <row r="2630" spans="1:25" ht="0.75" customHeight="1" x14ac:dyDescent="0.25"/>
    <row r="2631" spans="1:25" x14ac:dyDescent="0.25">
      <c r="A2631" s="132" t="s">
        <v>2769</v>
      </c>
      <c r="B2631" s="132"/>
      <c r="C2631" s="132"/>
      <c r="D2631" s="132"/>
      <c r="G2631" s="133">
        <v>828.99</v>
      </c>
      <c r="H2631" s="133"/>
      <c r="I2631" s="71">
        <v>0</v>
      </c>
      <c r="K2631" s="71">
        <v>828.99</v>
      </c>
      <c r="M2631" s="133">
        <v>1243.4849999999999</v>
      </c>
      <c r="N2631" s="133"/>
      <c r="P2631" s="71">
        <v>1243.4849999999999</v>
      </c>
      <c r="R2631" s="132" t="s">
        <v>2770</v>
      </c>
      <c r="S2631" s="132"/>
      <c r="T2631" s="132"/>
      <c r="U2631" s="132"/>
      <c r="V2631" s="132"/>
      <c r="W2631" s="132"/>
      <c r="X2631" s="132"/>
      <c r="Y2631" s="132"/>
    </row>
    <row r="2632" spans="1:25" ht="0.75" customHeight="1" x14ac:dyDescent="0.25"/>
    <row r="2633" spans="1:25" x14ac:dyDescent="0.25">
      <c r="A2633" s="132" t="s">
        <v>2771</v>
      </c>
      <c r="B2633" s="132"/>
      <c r="C2633" s="132"/>
      <c r="D2633" s="132"/>
      <c r="G2633" s="133">
        <v>48736.14</v>
      </c>
      <c r="H2633" s="133"/>
      <c r="I2633" s="71">
        <v>77000</v>
      </c>
      <c r="K2633" s="71">
        <v>-28263.86</v>
      </c>
      <c r="M2633" s="133">
        <v>73104.210000000006</v>
      </c>
      <c r="N2633" s="133"/>
      <c r="P2633" s="71">
        <v>-3895.79</v>
      </c>
      <c r="R2633" s="132" t="s">
        <v>2772</v>
      </c>
      <c r="S2633" s="132"/>
      <c r="T2633" s="132"/>
      <c r="U2633" s="132"/>
      <c r="V2633" s="132"/>
      <c r="W2633" s="132"/>
      <c r="X2633" s="132"/>
      <c r="Y2633" s="132"/>
    </row>
    <row r="2634" spans="1:25" ht="0.75" customHeight="1" x14ac:dyDescent="0.25"/>
    <row r="2635" spans="1:25" x14ac:dyDescent="0.25">
      <c r="A2635" s="132" t="s">
        <v>2773</v>
      </c>
      <c r="B2635" s="132"/>
      <c r="C2635" s="132"/>
      <c r="D2635" s="132"/>
      <c r="G2635" s="133">
        <v>1798</v>
      </c>
      <c r="H2635" s="133"/>
      <c r="I2635" s="71">
        <v>0</v>
      </c>
      <c r="K2635" s="71">
        <v>1798</v>
      </c>
      <c r="M2635" s="133">
        <v>2697</v>
      </c>
      <c r="N2635" s="133"/>
      <c r="P2635" s="71">
        <v>2697</v>
      </c>
      <c r="R2635" s="132" t="s">
        <v>2774</v>
      </c>
      <c r="S2635" s="132"/>
      <c r="T2635" s="132"/>
      <c r="U2635" s="132"/>
      <c r="V2635" s="132"/>
      <c r="W2635" s="132"/>
      <c r="X2635" s="132"/>
      <c r="Y2635" s="132"/>
    </row>
    <row r="2636" spans="1:25" ht="0.75" customHeight="1" x14ac:dyDescent="0.25"/>
    <row r="2637" spans="1:25" x14ac:dyDescent="0.25">
      <c r="A2637" s="132" t="s">
        <v>2775</v>
      </c>
      <c r="B2637" s="132"/>
      <c r="C2637" s="132"/>
      <c r="D2637" s="132"/>
      <c r="G2637" s="133">
        <v>2099.9699999999998</v>
      </c>
      <c r="H2637" s="133"/>
      <c r="I2637" s="71">
        <v>0</v>
      </c>
      <c r="K2637" s="71">
        <v>2099.9699999999998</v>
      </c>
      <c r="M2637" s="133">
        <v>3149.9549999999999</v>
      </c>
      <c r="N2637" s="133"/>
      <c r="P2637" s="71">
        <v>3149.9549999999999</v>
      </c>
      <c r="R2637" s="132" t="s">
        <v>2776</v>
      </c>
      <c r="S2637" s="132"/>
      <c r="T2637" s="132"/>
      <c r="U2637" s="132"/>
      <c r="V2637" s="132"/>
      <c r="W2637" s="132"/>
      <c r="X2637" s="132"/>
      <c r="Y2637" s="132"/>
    </row>
    <row r="2638" spans="1:25" ht="0.75" customHeight="1" x14ac:dyDescent="0.25"/>
    <row r="2639" spans="1:25" x14ac:dyDescent="0.25">
      <c r="A2639" s="132" t="s">
        <v>2777</v>
      </c>
      <c r="B2639" s="132"/>
      <c r="C2639" s="132"/>
      <c r="D2639" s="132"/>
      <c r="G2639" s="133">
        <v>0</v>
      </c>
      <c r="H2639" s="133"/>
      <c r="I2639" s="71">
        <v>375</v>
      </c>
      <c r="K2639" s="71">
        <v>-375</v>
      </c>
      <c r="M2639" s="133">
        <v>0</v>
      </c>
      <c r="N2639" s="133"/>
      <c r="P2639" s="71">
        <v>-375</v>
      </c>
      <c r="R2639" s="132" t="s">
        <v>2778</v>
      </c>
      <c r="S2639" s="132"/>
      <c r="T2639" s="132"/>
      <c r="U2639" s="132"/>
      <c r="V2639" s="132"/>
      <c r="W2639" s="132"/>
      <c r="X2639" s="132"/>
      <c r="Y2639" s="132"/>
    </row>
    <row r="2640" spans="1:25" ht="0.75" customHeight="1" x14ac:dyDescent="0.25"/>
    <row r="2641" spans="1:25" x14ac:dyDescent="0.25">
      <c r="A2641" s="132" t="s">
        <v>2779</v>
      </c>
      <c r="B2641" s="132"/>
      <c r="C2641" s="132"/>
      <c r="D2641" s="132"/>
      <c r="G2641" s="133">
        <v>0</v>
      </c>
      <c r="H2641" s="133"/>
      <c r="I2641" s="71">
        <v>375</v>
      </c>
      <c r="K2641" s="71">
        <v>-375</v>
      </c>
      <c r="M2641" s="133">
        <v>0</v>
      </c>
      <c r="N2641" s="133"/>
      <c r="P2641" s="71">
        <v>-375</v>
      </c>
      <c r="R2641" s="132" t="s">
        <v>2780</v>
      </c>
      <c r="S2641" s="132"/>
      <c r="T2641" s="132"/>
      <c r="U2641" s="132"/>
      <c r="V2641" s="132"/>
      <c r="W2641" s="132"/>
      <c r="X2641" s="132"/>
      <c r="Y2641" s="132"/>
    </row>
    <row r="2642" spans="1:25" ht="0.75" customHeight="1" x14ac:dyDescent="0.25"/>
    <row r="2643" spans="1:25" x14ac:dyDescent="0.25">
      <c r="A2643" s="132" t="s">
        <v>2781</v>
      </c>
      <c r="B2643" s="132"/>
      <c r="C2643" s="132"/>
      <c r="D2643" s="132"/>
      <c r="G2643" s="133">
        <v>0</v>
      </c>
      <c r="H2643" s="133"/>
      <c r="I2643" s="71">
        <v>375</v>
      </c>
      <c r="K2643" s="71">
        <v>-375</v>
      </c>
      <c r="M2643" s="133">
        <v>0</v>
      </c>
      <c r="N2643" s="133"/>
      <c r="P2643" s="71">
        <v>-375</v>
      </c>
      <c r="R2643" s="132" t="s">
        <v>2782</v>
      </c>
      <c r="S2643" s="132"/>
      <c r="T2643" s="132"/>
      <c r="U2643" s="132"/>
      <c r="V2643" s="132"/>
      <c r="W2643" s="132"/>
      <c r="X2643" s="132"/>
      <c r="Y2643" s="132"/>
    </row>
    <row r="2644" spans="1:25" ht="0.75" customHeight="1" x14ac:dyDescent="0.25"/>
    <row r="2645" spans="1:25" x14ac:dyDescent="0.25">
      <c r="A2645" s="132" t="s">
        <v>2783</v>
      </c>
      <c r="B2645" s="132"/>
      <c r="C2645" s="132"/>
      <c r="D2645" s="132"/>
      <c r="G2645" s="133">
        <v>599.5</v>
      </c>
      <c r="H2645" s="133"/>
      <c r="I2645" s="71">
        <v>0</v>
      </c>
      <c r="K2645" s="71">
        <v>599.5</v>
      </c>
      <c r="M2645" s="133">
        <v>899.25</v>
      </c>
      <c r="N2645" s="133"/>
      <c r="P2645" s="71">
        <v>899.25</v>
      </c>
      <c r="R2645" s="132" t="s">
        <v>2784</v>
      </c>
      <c r="S2645" s="132"/>
      <c r="T2645" s="132"/>
      <c r="U2645" s="132"/>
      <c r="V2645" s="132"/>
      <c r="W2645" s="132"/>
      <c r="X2645" s="132"/>
      <c r="Y2645" s="132"/>
    </row>
    <row r="2646" spans="1:25" x14ac:dyDescent="0.25">
      <c r="A2646" s="132" t="s">
        <v>2785</v>
      </c>
      <c r="B2646" s="132"/>
      <c r="C2646" s="132"/>
      <c r="D2646" s="132"/>
      <c r="G2646" s="133">
        <v>599.5</v>
      </c>
      <c r="H2646" s="133"/>
      <c r="I2646" s="71">
        <v>0</v>
      </c>
      <c r="K2646" s="71">
        <v>599.5</v>
      </c>
      <c r="M2646" s="133">
        <v>899.25</v>
      </c>
      <c r="N2646" s="133"/>
      <c r="P2646" s="71">
        <v>899.25</v>
      </c>
      <c r="R2646" s="132" t="s">
        <v>2786</v>
      </c>
      <c r="S2646" s="132"/>
      <c r="T2646" s="132"/>
      <c r="U2646" s="132"/>
      <c r="V2646" s="132"/>
      <c r="W2646" s="132"/>
      <c r="X2646" s="132"/>
      <c r="Y2646" s="132"/>
    </row>
    <row r="2647" spans="1:25" ht="0.75" customHeight="1" x14ac:dyDescent="0.25"/>
    <row r="2648" spans="1:25" x14ac:dyDescent="0.25">
      <c r="A2648" s="132" t="s">
        <v>2787</v>
      </c>
      <c r="B2648" s="132"/>
      <c r="C2648" s="132"/>
      <c r="D2648" s="132"/>
      <c r="G2648" s="133">
        <v>0</v>
      </c>
      <c r="H2648" s="133"/>
      <c r="I2648" s="71">
        <v>875</v>
      </c>
      <c r="K2648" s="71">
        <v>-875</v>
      </c>
      <c r="M2648" s="133">
        <v>0</v>
      </c>
      <c r="N2648" s="133"/>
      <c r="P2648" s="71">
        <v>-875</v>
      </c>
      <c r="R2648" s="132" t="s">
        <v>2788</v>
      </c>
      <c r="S2648" s="132"/>
      <c r="T2648" s="132"/>
      <c r="U2648" s="132"/>
      <c r="V2648" s="132"/>
      <c r="W2648" s="132"/>
      <c r="X2648" s="132"/>
      <c r="Y2648" s="132"/>
    </row>
    <row r="2649" spans="1:25" ht="0.75" customHeight="1" x14ac:dyDescent="0.25"/>
    <row r="2650" spans="1:25" x14ac:dyDescent="0.25">
      <c r="A2650" s="132" t="s">
        <v>2789</v>
      </c>
      <c r="B2650" s="132"/>
      <c r="C2650" s="132"/>
      <c r="D2650" s="132"/>
      <c r="G2650" s="133">
        <v>377</v>
      </c>
      <c r="H2650" s="133"/>
      <c r="I2650" s="71">
        <v>300</v>
      </c>
      <c r="K2650" s="71">
        <v>77</v>
      </c>
      <c r="M2650" s="133">
        <v>565.5</v>
      </c>
      <c r="N2650" s="133"/>
      <c r="P2650" s="71">
        <v>265.5</v>
      </c>
      <c r="R2650" s="132" t="s">
        <v>2790</v>
      </c>
      <c r="S2650" s="132"/>
      <c r="T2650" s="132"/>
      <c r="U2650" s="132"/>
      <c r="V2650" s="132"/>
      <c r="W2650" s="132"/>
      <c r="X2650" s="132"/>
      <c r="Y2650" s="132"/>
    </row>
    <row r="2651" spans="1:25" ht="0.75" customHeight="1" x14ac:dyDescent="0.25"/>
    <row r="2652" spans="1:25" x14ac:dyDescent="0.25">
      <c r="A2652" s="132" t="s">
        <v>2791</v>
      </c>
      <c r="B2652" s="132"/>
      <c r="C2652" s="132"/>
      <c r="D2652" s="132"/>
      <c r="G2652" s="133">
        <v>136.75</v>
      </c>
      <c r="H2652" s="133"/>
      <c r="I2652" s="71">
        <v>2500</v>
      </c>
      <c r="K2652" s="71">
        <v>-2363.25</v>
      </c>
      <c r="M2652" s="133">
        <v>205.125</v>
      </c>
      <c r="N2652" s="133"/>
      <c r="P2652" s="71">
        <v>-2294.875</v>
      </c>
      <c r="R2652" s="132" t="s">
        <v>2792</v>
      </c>
      <c r="S2652" s="132"/>
      <c r="T2652" s="132"/>
      <c r="U2652" s="132"/>
      <c r="V2652" s="132"/>
      <c r="W2652" s="132"/>
      <c r="X2652" s="132"/>
      <c r="Y2652" s="132"/>
    </row>
    <row r="2653" spans="1:25" ht="0.75" customHeight="1" x14ac:dyDescent="0.25"/>
    <row r="2654" spans="1:25" x14ac:dyDescent="0.25">
      <c r="A2654" s="132" t="s">
        <v>2793</v>
      </c>
      <c r="B2654" s="132"/>
      <c r="C2654" s="132"/>
      <c r="D2654" s="132"/>
      <c r="G2654" s="133">
        <v>1769.43</v>
      </c>
      <c r="H2654" s="133"/>
      <c r="I2654" s="71">
        <v>2500</v>
      </c>
      <c r="K2654" s="71">
        <v>-730.57</v>
      </c>
      <c r="M2654" s="133">
        <v>2654.145</v>
      </c>
      <c r="N2654" s="133"/>
      <c r="P2654" s="71">
        <v>154.14500000000001</v>
      </c>
      <c r="R2654" s="132" t="s">
        <v>2794</v>
      </c>
      <c r="S2654" s="132"/>
      <c r="T2654" s="132"/>
      <c r="U2654" s="132"/>
      <c r="V2654" s="132"/>
      <c r="W2654" s="132"/>
      <c r="X2654" s="132"/>
      <c r="Y2654" s="132"/>
    </row>
    <row r="2655" spans="1:25" ht="0.75" customHeight="1" x14ac:dyDescent="0.25"/>
    <row r="2656" spans="1:25" x14ac:dyDescent="0.25">
      <c r="A2656" s="132" t="s">
        <v>2795</v>
      </c>
      <c r="B2656" s="132"/>
      <c r="C2656" s="132"/>
      <c r="D2656" s="132"/>
      <c r="G2656" s="133">
        <v>441</v>
      </c>
      <c r="H2656" s="133"/>
      <c r="I2656" s="71">
        <v>9500</v>
      </c>
      <c r="K2656" s="71">
        <v>-9059</v>
      </c>
      <c r="M2656" s="133">
        <v>661.5</v>
      </c>
      <c r="N2656" s="133"/>
      <c r="P2656" s="71">
        <v>-8838.5</v>
      </c>
      <c r="R2656" s="132" t="s">
        <v>2796</v>
      </c>
      <c r="S2656" s="132"/>
      <c r="T2656" s="132"/>
      <c r="U2656" s="132"/>
      <c r="V2656" s="132"/>
      <c r="W2656" s="132"/>
      <c r="X2656" s="132"/>
      <c r="Y2656" s="132"/>
    </row>
    <row r="2657" spans="1:25" ht="0.75" customHeight="1" x14ac:dyDescent="0.25"/>
    <row r="2658" spans="1:25" x14ac:dyDescent="0.25">
      <c r="A2658" s="132" t="s">
        <v>2797</v>
      </c>
      <c r="B2658" s="132"/>
      <c r="C2658" s="132"/>
      <c r="D2658" s="132"/>
      <c r="G2658" s="133">
        <v>2979.6</v>
      </c>
      <c r="H2658" s="133"/>
      <c r="I2658" s="71">
        <v>0</v>
      </c>
      <c r="K2658" s="71">
        <v>2979.6</v>
      </c>
      <c r="M2658" s="133">
        <v>4469.3999999999996</v>
      </c>
      <c r="N2658" s="133"/>
      <c r="P2658" s="71">
        <v>4469.3999999999996</v>
      </c>
      <c r="R2658" s="132" t="s">
        <v>2798</v>
      </c>
      <c r="S2658" s="132"/>
      <c r="T2658" s="132"/>
      <c r="U2658" s="132"/>
      <c r="V2658" s="132"/>
      <c r="W2658" s="132"/>
      <c r="X2658" s="132"/>
      <c r="Y2658" s="132"/>
    </row>
    <row r="2659" spans="1:25" ht="0.75" customHeight="1" x14ac:dyDescent="0.25"/>
    <row r="2660" spans="1:25" x14ac:dyDescent="0.25">
      <c r="A2660" s="132" t="s">
        <v>2799</v>
      </c>
      <c r="B2660" s="132"/>
      <c r="C2660" s="132"/>
      <c r="D2660" s="132"/>
      <c r="G2660" s="133">
        <v>1191.8399999999999</v>
      </c>
      <c r="H2660" s="133"/>
      <c r="I2660" s="71">
        <v>0</v>
      </c>
      <c r="K2660" s="71">
        <v>1191.8399999999999</v>
      </c>
      <c r="M2660" s="133">
        <v>1787.76</v>
      </c>
      <c r="N2660" s="133"/>
      <c r="P2660" s="71">
        <v>1787.76</v>
      </c>
      <c r="R2660" s="132" t="s">
        <v>2800</v>
      </c>
      <c r="S2660" s="132"/>
      <c r="T2660" s="132"/>
      <c r="U2660" s="132"/>
      <c r="V2660" s="132"/>
      <c r="W2660" s="132"/>
      <c r="X2660" s="132"/>
      <c r="Y2660" s="132"/>
    </row>
    <row r="2661" spans="1:25" ht="0.75" customHeight="1" x14ac:dyDescent="0.25"/>
    <row r="2662" spans="1:25" x14ac:dyDescent="0.25">
      <c r="A2662" s="132" t="s">
        <v>2801</v>
      </c>
      <c r="B2662" s="132"/>
      <c r="C2662" s="132"/>
      <c r="D2662" s="132"/>
      <c r="G2662" s="133">
        <v>595.91999999999996</v>
      </c>
      <c r="H2662" s="133"/>
      <c r="I2662" s="71">
        <v>0</v>
      </c>
      <c r="K2662" s="71">
        <v>595.91999999999996</v>
      </c>
      <c r="M2662" s="133">
        <v>893.88</v>
      </c>
      <c r="N2662" s="133"/>
      <c r="P2662" s="71">
        <v>893.88</v>
      </c>
      <c r="R2662" s="132" t="s">
        <v>2802</v>
      </c>
      <c r="S2662" s="132"/>
      <c r="T2662" s="132"/>
      <c r="U2662" s="132"/>
      <c r="V2662" s="132"/>
      <c r="W2662" s="132"/>
      <c r="X2662" s="132"/>
      <c r="Y2662" s="132"/>
    </row>
    <row r="2663" spans="1:25" ht="0.75" customHeight="1" x14ac:dyDescent="0.25"/>
    <row r="2664" spans="1:25" x14ac:dyDescent="0.25">
      <c r="A2664" s="132" t="s">
        <v>2803</v>
      </c>
      <c r="B2664" s="132"/>
      <c r="C2664" s="132"/>
      <c r="D2664" s="132"/>
      <c r="G2664" s="133">
        <v>8641.8799999999992</v>
      </c>
      <c r="H2664" s="133"/>
      <c r="I2664" s="71">
        <v>15000</v>
      </c>
      <c r="K2664" s="71">
        <v>-6358.12</v>
      </c>
      <c r="M2664" s="133">
        <v>12962.82</v>
      </c>
      <c r="N2664" s="133"/>
      <c r="P2664" s="71">
        <v>-2037.18</v>
      </c>
      <c r="R2664" s="132" t="s">
        <v>2804</v>
      </c>
      <c r="S2664" s="132"/>
      <c r="T2664" s="132"/>
      <c r="U2664" s="132"/>
      <c r="V2664" s="132"/>
      <c r="W2664" s="132"/>
      <c r="X2664" s="132"/>
      <c r="Y2664" s="132"/>
    </row>
    <row r="2665" spans="1:25" ht="0.75" customHeight="1" x14ac:dyDescent="0.25"/>
    <row r="2666" spans="1:25" x14ac:dyDescent="0.25">
      <c r="A2666" s="132" t="s">
        <v>2805</v>
      </c>
      <c r="B2666" s="132"/>
      <c r="C2666" s="132"/>
      <c r="D2666" s="132"/>
      <c r="G2666" s="133">
        <v>479.1</v>
      </c>
      <c r="H2666" s="133"/>
      <c r="I2666" s="71">
        <v>1100</v>
      </c>
      <c r="K2666" s="71">
        <v>-620.9</v>
      </c>
      <c r="M2666" s="133">
        <v>718.65</v>
      </c>
      <c r="N2666" s="133"/>
      <c r="P2666" s="71">
        <v>-381.35</v>
      </c>
      <c r="R2666" s="132" t="s">
        <v>2806</v>
      </c>
      <c r="S2666" s="132"/>
      <c r="T2666" s="132"/>
      <c r="U2666" s="132"/>
      <c r="V2666" s="132"/>
      <c r="W2666" s="132"/>
      <c r="X2666" s="132"/>
      <c r="Y2666" s="132"/>
    </row>
    <row r="2667" spans="1:25" ht="0.75" customHeight="1" x14ac:dyDescent="0.25"/>
    <row r="2668" spans="1:25" x14ac:dyDescent="0.25">
      <c r="A2668" s="132" t="s">
        <v>2807</v>
      </c>
      <c r="B2668" s="132"/>
      <c r="C2668" s="132"/>
      <c r="D2668" s="132"/>
      <c r="G2668" s="133">
        <v>-2133.0500000000002</v>
      </c>
      <c r="H2668" s="133"/>
      <c r="I2668" s="71">
        <v>2150</v>
      </c>
      <c r="K2668" s="71">
        <v>-4283.05</v>
      </c>
      <c r="M2668" s="133">
        <v>-3199.5749999999998</v>
      </c>
      <c r="N2668" s="133"/>
      <c r="P2668" s="71">
        <v>-5349.5749999999998</v>
      </c>
      <c r="R2668" s="132" t="s">
        <v>2808</v>
      </c>
      <c r="S2668" s="132"/>
      <c r="T2668" s="132"/>
      <c r="U2668" s="132"/>
      <c r="V2668" s="132"/>
      <c r="W2668" s="132"/>
      <c r="X2668" s="132"/>
      <c r="Y2668" s="132"/>
    </row>
    <row r="2669" spans="1:25" ht="0.75" customHeight="1" x14ac:dyDescent="0.25"/>
    <row r="2670" spans="1:25" x14ac:dyDescent="0.25">
      <c r="A2670" s="132" t="s">
        <v>2809</v>
      </c>
      <c r="B2670" s="132"/>
      <c r="C2670" s="132"/>
      <c r="D2670" s="132"/>
      <c r="G2670" s="133">
        <v>407.75</v>
      </c>
      <c r="H2670" s="133"/>
      <c r="I2670" s="71">
        <v>900</v>
      </c>
      <c r="K2670" s="71">
        <v>-492.25</v>
      </c>
      <c r="M2670" s="133">
        <v>611.625</v>
      </c>
      <c r="N2670" s="133"/>
      <c r="P2670" s="71">
        <v>-288.375</v>
      </c>
      <c r="R2670" s="132" t="s">
        <v>2810</v>
      </c>
      <c r="S2670" s="132"/>
      <c r="T2670" s="132"/>
      <c r="U2670" s="132"/>
      <c r="V2670" s="132"/>
      <c r="W2670" s="132"/>
      <c r="X2670" s="132"/>
      <c r="Y2670" s="132"/>
    </row>
    <row r="2671" spans="1:25" ht="0.75" customHeight="1" x14ac:dyDescent="0.25"/>
    <row r="2672" spans="1:25" x14ac:dyDescent="0.25">
      <c r="A2672" s="132" t="s">
        <v>2811</v>
      </c>
      <c r="B2672" s="132"/>
      <c r="C2672" s="132"/>
      <c r="D2672" s="132"/>
      <c r="G2672" s="133">
        <v>374.44</v>
      </c>
      <c r="H2672" s="133"/>
      <c r="I2672" s="71">
        <v>900</v>
      </c>
      <c r="K2672" s="71">
        <v>-525.55999999999995</v>
      </c>
      <c r="M2672" s="133">
        <v>561.66</v>
      </c>
      <c r="N2672" s="133"/>
      <c r="P2672" s="71">
        <v>-338.34</v>
      </c>
      <c r="R2672" s="132" t="s">
        <v>2812</v>
      </c>
      <c r="S2672" s="132"/>
      <c r="T2672" s="132"/>
      <c r="U2672" s="132"/>
      <c r="V2672" s="132"/>
      <c r="W2672" s="132"/>
      <c r="X2672" s="132"/>
      <c r="Y2672" s="132"/>
    </row>
    <row r="2673" spans="1:25" ht="0.75" customHeight="1" x14ac:dyDescent="0.25"/>
    <row r="2674" spans="1:25" x14ac:dyDescent="0.25">
      <c r="A2674" s="132" t="s">
        <v>2813</v>
      </c>
      <c r="B2674" s="132"/>
      <c r="C2674" s="132"/>
      <c r="D2674" s="132"/>
      <c r="G2674" s="133">
        <v>0</v>
      </c>
      <c r="H2674" s="133"/>
      <c r="I2674" s="71">
        <v>750</v>
      </c>
      <c r="K2674" s="71">
        <v>-750</v>
      </c>
      <c r="M2674" s="133">
        <v>0</v>
      </c>
      <c r="N2674" s="133"/>
      <c r="P2674" s="71">
        <v>-750</v>
      </c>
      <c r="R2674" s="132" t="s">
        <v>2814</v>
      </c>
      <c r="S2674" s="132"/>
      <c r="T2674" s="132"/>
      <c r="U2674" s="132"/>
      <c r="V2674" s="132"/>
      <c r="W2674" s="132"/>
      <c r="X2674" s="132"/>
      <c r="Y2674" s="132"/>
    </row>
    <row r="2675" spans="1:25" ht="0.75" customHeight="1" x14ac:dyDescent="0.25"/>
    <row r="2676" spans="1:25" x14ac:dyDescent="0.25">
      <c r="A2676" s="132" t="s">
        <v>2815</v>
      </c>
      <c r="B2676" s="132"/>
      <c r="C2676" s="132"/>
      <c r="D2676" s="132"/>
      <c r="G2676" s="133">
        <v>242.18</v>
      </c>
      <c r="H2676" s="133"/>
      <c r="I2676" s="71">
        <v>700</v>
      </c>
      <c r="K2676" s="71">
        <v>-457.82</v>
      </c>
      <c r="M2676" s="133">
        <v>363.27</v>
      </c>
      <c r="N2676" s="133"/>
      <c r="P2676" s="71">
        <v>-336.73</v>
      </c>
      <c r="R2676" s="132" t="s">
        <v>2816</v>
      </c>
      <c r="S2676" s="132"/>
      <c r="T2676" s="132"/>
      <c r="U2676" s="132"/>
      <c r="V2676" s="132"/>
      <c r="W2676" s="132"/>
      <c r="X2676" s="132"/>
      <c r="Y2676" s="132"/>
    </row>
    <row r="2677" spans="1:25" ht="0.75" customHeight="1" x14ac:dyDescent="0.25"/>
    <row r="2678" spans="1:25" x14ac:dyDescent="0.25">
      <c r="A2678" s="132" t="s">
        <v>2817</v>
      </c>
      <c r="B2678" s="132"/>
      <c r="C2678" s="132"/>
      <c r="D2678" s="132"/>
      <c r="G2678" s="133">
        <v>98.31</v>
      </c>
      <c r="H2678" s="133"/>
      <c r="I2678" s="71">
        <v>350</v>
      </c>
      <c r="K2678" s="71">
        <v>-251.69</v>
      </c>
      <c r="M2678" s="133">
        <v>147.465</v>
      </c>
      <c r="N2678" s="133"/>
      <c r="P2678" s="71">
        <v>-202.535</v>
      </c>
      <c r="R2678" s="132" t="s">
        <v>2818</v>
      </c>
      <c r="S2678" s="132"/>
      <c r="T2678" s="132"/>
      <c r="U2678" s="132"/>
      <c r="V2678" s="132"/>
      <c r="W2678" s="132"/>
      <c r="X2678" s="132"/>
      <c r="Y2678" s="132"/>
    </row>
    <row r="2679" spans="1:25" ht="0.75" customHeight="1" x14ac:dyDescent="0.25"/>
    <row r="2680" spans="1:25" x14ac:dyDescent="0.25">
      <c r="A2680" s="132" t="s">
        <v>2819</v>
      </c>
      <c r="B2680" s="132"/>
      <c r="C2680" s="132"/>
      <c r="D2680" s="132"/>
      <c r="G2680" s="133">
        <v>0</v>
      </c>
      <c r="H2680" s="133"/>
      <c r="I2680" s="71">
        <v>920</v>
      </c>
      <c r="K2680" s="71">
        <v>-920</v>
      </c>
      <c r="M2680" s="133">
        <v>0</v>
      </c>
      <c r="N2680" s="133"/>
      <c r="P2680" s="71">
        <v>-920</v>
      </c>
      <c r="R2680" s="132" t="s">
        <v>2820</v>
      </c>
      <c r="S2680" s="132"/>
      <c r="T2680" s="132"/>
      <c r="U2680" s="132"/>
      <c r="V2680" s="132"/>
      <c r="W2680" s="132"/>
      <c r="X2680" s="132"/>
      <c r="Y2680" s="132"/>
    </row>
    <row r="2681" spans="1:25" ht="0.75" customHeight="1" x14ac:dyDescent="0.25"/>
    <row r="2682" spans="1:25" x14ac:dyDescent="0.25">
      <c r="A2682" s="132" t="s">
        <v>2821</v>
      </c>
      <c r="B2682" s="132"/>
      <c r="C2682" s="132"/>
      <c r="D2682" s="132"/>
      <c r="G2682" s="133">
        <v>1246.5</v>
      </c>
      <c r="H2682" s="133"/>
      <c r="I2682" s="71">
        <v>4000</v>
      </c>
      <c r="K2682" s="71">
        <v>-2753.5</v>
      </c>
      <c r="M2682" s="133">
        <v>1869.75</v>
      </c>
      <c r="N2682" s="133"/>
      <c r="P2682" s="71">
        <v>-2130.25</v>
      </c>
      <c r="R2682" s="132" t="s">
        <v>2822</v>
      </c>
      <c r="S2682" s="132"/>
      <c r="T2682" s="132"/>
      <c r="U2682" s="132"/>
      <c r="V2682" s="132"/>
      <c r="W2682" s="132"/>
      <c r="X2682" s="132"/>
      <c r="Y2682" s="132"/>
    </row>
    <row r="2683" spans="1:25" ht="0.75" customHeight="1" x14ac:dyDescent="0.25"/>
    <row r="2684" spans="1:25" x14ac:dyDescent="0.25">
      <c r="A2684" s="132" t="s">
        <v>2823</v>
      </c>
      <c r="B2684" s="132"/>
      <c r="C2684" s="132"/>
      <c r="D2684" s="132"/>
      <c r="G2684" s="133">
        <v>3714.62</v>
      </c>
      <c r="H2684" s="133"/>
      <c r="I2684" s="71">
        <v>8600</v>
      </c>
      <c r="K2684" s="71">
        <v>-4885.38</v>
      </c>
      <c r="M2684" s="133">
        <v>5571.93</v>
      </c>
      <c r="N2684" s="133"/>
      <c r="P2684" s="71">
        <v>-3028.07</v>
      </c>
      <c r="R2684" s="132" t="s">
        <v>2824</v>
      </c>
      <c r="S2684" s="132"/>
      <c r="T2684" s="132"/>
      <c r="U2684" s="132"/>
      <c r="V2684" s="132"/>
      <c r="W2684" s="132"/>
      <c r="X2684" s="132"/>
      <c r="Y2684" s="132"/>
    </row>
    <row r="2685" spans="1:25" ht="0.75" customHeight="1" x14ac:dyDescent="0.25"/>
    <row r="2686" spans="1:25" x14ac:dyDescent="0.25">
      <c r="A2686" s="132" t="s">
        <v>2825</v>
      </c>
      <c r="B2686" s="132"/>
      <c r="C2686" s="132"/>
      <c r="D2686" s="132"/>
      <c r="G2686" s="133">
        <v>417.77</v>
      </c>
      <c r="H2686" s="133"/>
      <c r="I2686" s="71">
        <v>1100</v>
      </c>
      <c r="K2686" s="71">
        <v>-682.23</v>
      </c>
      <c r="M2686" s="133">
        <v>626.65499999999997</v>
      </c>
      <c r="N2686" s="133"/>
      <c r="P2686" s="71">
        <v>-473.34500000000003</v>
      </c>
      <c r="R2686" s="132" t="s">
        <v>2826</v>
      </c>
      <c r="S2686" s="132"/>
      <c r="T2686" s="132"/>
      <c r="U2686" s="132"/>
      <c r="V2686" s="132"/>
      <c r="W2686" s="132"/>
      <c r="X2686" s="132"/>
      <c r="Y2686" s="132"/>
    </row>
    <row r="2687" spans="1:25" ht="0.75" customHeight="1" x14ac:dyDescent="0.25"/>
    <row r="2688" spans="1:25" x14ac:dyDescent="0.25">
      <c r="A2688" s="132" t="s">
        <v>2827</v>
      </c>
      <c r="B2688" s="132"/>
      <c r="C2688" s="132"/>
      <c r="D2688" s="132"/>
      <c r="G2688" s="133">
        <v>471.11</v>
      </c>
      <c r="H2688" s="133"/>
      <c r="I2688" s="71">
        <v>1000</v>
      </c>
      <c r="K2688" s="71">
        <v>-528.89</v>
      </c>
      <c r="M2688" s="133">
        <v>706.66499999999996</v>
      </c>
      <c r="N2688" s="133"/>
      <c r="P2688" s="71">
        <v>-293.33499999999998</v>
      </c>
      <c r="R2688" s="132" t="s">
        <v>2828</v>
      </c>
      <c r="S2688" s="132"/>
      <c r="T2688" s="132"/>
      <c r="U2688" s="132"/>
      <c r="V2688" s="132"/>
      <c r="W2688" s="132"/>
      <c r="X2688" s="132"/>
      <c r="Y2688" s="132"/>
    </row>
    <row r="2689" spans="1:25" ht="0.75" customHeight="1" x14ac:dyDescent="0.25"/>
    <row r="2690" spans="1:25" x14ac:dyDescent="0.25">
      <c r="A2690" s="132" t="s">
        <v>2829</v>
      </c>
      <c r="B2690" s="132"/>
      <c r="C2690" s="132"/>
      <c r="D2690" s="132"/>
      <c r="G2690" s="133">
        <v>290.26</v>
      </c>
      <c r="H2690" s="133"/>
      <c r="I2690" s="71">
        <v>700</v>
      </c>
      <c r="K2690" s="71">
        <v>-409.74</v>
      </c>
      <c r="M2690" s="133">
        <v>435.39</v>
      </c>
      <c r="N2690" s="133"/>
      <c r="P2690" s="71">
        <v>-264.61</v>
      </c>
      <c r="R2690" s="132" t="s">
        <v>2830</v>
      </c>
      <c r="S2690" s="132"/>
      <c r="T2690" s="132"/>
      <c r="U2690" s="132"/>
      <c r="V2690" s="132"/>
      <c r="W2690" s="132"/>
      <c r="X2690" s="132"/>
      <c r="Y2690" s="132"/>
    </row>
    <row r="2691" spans="1:25" ht="0.75" customHeight="1" x14ac:dyDescent="0.25"/>
    <row r="2692" spans="1:25" x14ac:dyDescent="0.25">
      <c r="A2692" s="132" t="s">
        <v>2831</v>
      </c>
      <c r="B2692" s="132"/>
      <c r="C2692" s="132"/>
      <c r="D2692" s="132"/>
      <c r="G2692" s="133">
        <v>374.47</v>
      </c>
      <c r="H2692" s="133"/>
      <c r="I2692" s="71">
        <v>700</v>
      </c>
      <c r="K2692" s="71">
        <v>-325.52999999999997</v>
      </c>
      <c r="M2692" s="133">
        <v>561.70500000000004</v>
      </c>
      <c r="N2692" s="133"/>
      <c r="P2692" s="71">
        <v>-138.29499999999999</v>
      </c>
      <c r="R2692" s="132" t="s">
        <v>2832</v>
      </c>
      <c r="S2692" s="132"/>
      <c r="T2692" s="132"/>
      <c r="U2692" s="132"/>
      <c r="V2692" s="132"/>
      <c r="W2692" s="132"/>
      <c r="X2692" s="132"/>
      <c r="Y2692" s="132"/>
    </row>
    <row r="2693" spans="1:25" ht="0.75" customHeight="1" x14ac:dyDescent="0.25"/>
    <row r="2694" spans="1:25" x14ac:dyDescent="0.25">
      <c r="A2694" s="132" t="s">
        <v>2833</v>
      </c>
      <c r="B2694" s="132"/>
      <c r="C2694" s="132"/>
      <c r="D2694" s="132"/>
      <c r="G2694" s="133">
        <v>409.67</v>
      </c>
      <c r="H2694" s="133"/>
      <c r="I2694" s="71">
        <v>1005</v>
      </c>
      <c r="K2694" s="71">
        <v>-595.33000000000004</v>
      </c>
      <c r="M2694" s="133">
        <v>614.505</v>
      </c>
      <c r="N2694" s="133"/>
      <c r="P2694" s="71">
        <v>-390.495</v>
      </c>
      <c r="R2694" s="132" t="s">
        <v>2834</v>
      </c>
      <c r="S2694" s="132"/>
      <c r="T2694" s="132"/>
      <c r="U2694" s="132"/>
      <c r="V2694" s="132"/>
      <c r="W2694" s="132"/>
      <c r="X2694" s="132"/>
      <c r="Y2694" s="132"/>
    </row>
    <row r="2695" spans="1:25" ht="0.75" customHeight="1" x14ac:dyDescent="0.25"/>
    <row r="2696" spans="1:25" x14ac:dyDescent="0.25">
      <c r="A2696" s="132" t="s">
        <v>2835</v>
      </c>
      <c r="B2696" s="132"/>
      <c r="C2696" s="132"/>
      <c r="D2696" s="132"/>
      <c r="G2696" s="133">
        <v>447.08</v>
      </c>
      <c r="H2696" s="133"/>
      <c r="I2696" s="71">
        <v>700</v>
      </c>
      <c r="K2696" s="71">
        <v>-252.92</v>
      </c>
      <c r="M2696" s="133">
        <v>670.62</v>
      </c>
      <c r="N2696" s="133"/>
      <c r="P2696" s="71">
        <v>-29.38</v>
      </c>
      <c r="R2696" s="132" t="s">
        <v>2836</v>
      </c>
      <c r="S2696" s="132"/>
      <c r="T2696" s="132"/>
      <c r="U2696" s="132"/>
      <c r="V2696" s="132"/>
      <c r="W2696" s="132"/>
      <c r="X2696" s="132"/>
      <c r="Y2696" s="132"/>
    </row>
    <row r="2697" spans="1:25" ht="0.75" customHeight="1" x14ac:dyDescent="0.25"/>
    <row r="2698" spans="1:25" x14ac:dyDescent="0.25">
      <c r="A2698" s="132" t="s">
        <v>2837</v>
      </c>
      <c r="B2698" s="132"/>
      <c r="C2698" s="132"/>
      <c r="D2698" s="132"/>
      <c r="G2698" s="133">
        <v>439.88</v>
      </c>
      <c r="H2698" s="133"/>
      <c r="I2698" s="71">
        <v>0</v>
      </c>
      <c r="K2698" s="71">
        <v>439.88</v>
      </c>
      <c r="M2698" s="133">
        <v>659.82</v>
      </c>
      <c r="N2698" s="133"/>
      <c r="P2698" s="71">
        <v>659.82</v>
      </c>
      <c r="R2698" s="132" t="s">
        <v>2838</v>
      </c>
      <c r="S2698" s="132"/>
      <c r="T2698" s="132"/>
      <c r="U2698" s="132"/>
      <c r="V2698" s="132"/>
      <c r="W2698" s="132"/>
      <c r="X2698" s="132"/>
      <c r="Y2698" s="132"/>
    </row>
    <row r="2699" spans="1:25" ht="0.75" customHeight="1" x14ac:dyDescent="0.25"/>
    <row r="2700" spans="1:25" x14ac:dyDescent="0.25">
      <c r="A2700" s="132" t="s">
        <v>2839</v>
      </c>
      <c r="B2700" s="132"/>
      <c r="C2700" s="132"/>
      <c r="D2700" s="132"/>
      <c r="G2700" s="133">
        <v>0</v>
      </c>
      <c r="H2700" s="133"/>
      <c r="I2700" s="71">
        <v>4400</v>
      </c>
      <c r="K2700" s="71">
        <v>-4400</v>
      </c>
      <c r="M2700" s="133">
        <v>0</v>
      </c>
      <c r="N2700" s="133"/>
      <c r="P2700" s="71">
        <v>-4400</v>
      </c>
      <c r="R2700" s="132" t="s">
        <v>2840</v>
      </c>
      <c r="S2700" s="132"/>
      <c r="T2700" s="132"/>
      <c r="U2700" s="132"/>
      <c r="V2700" s="132"/>
      <c r="W2700" s="132"/>
      <c r="X2700" s="132"/>
      <c r="Y2700" s="132"/>
    </row>
    <row r="2701" spans="1:25" ht="0.75" customHeight="1" x14ac:dyDescent="0.25"/>
    <row r="2702" spans="1:25" x14ac:dyDescent="0.25">
      <c r="A2702" s="132" t="s">
        <v>2841</v>
      </c>
      <c r="B2702" s="132"/>
      <c r="C2702" s="132"/>
      <c r="D2702" s="132"/>
      <c r="G2702" s="133">
        <v>479.14</v>
      </c>
      <c r="H2702" s="133"/>
      <c r="I2702" s="71">
        <v>684</v>
      </c>
      <c r="K2702" s="71">
        <v>-204.86</v>
      </c>
      <c r="M2702" s="133">
        <v>718.71</v>
      </c>
      <c r="N2702" s="133"/>
      <c r="P2702" s="71">
        <v>34.71</v>
      </c>
      <c r="R2702" s="132" t="s">
        <v>2842</v>
      </c>
      <c r="S2702" s="132"/>
      <c r="T2702" s="132"/>
      <c r="U2702" s="132"/>
      <c r="V2702" s="132"/>
      <c r="W2702" s="132"/>
      <c r="X2702" s="132"/>
      <c r="Y2702" s="132"/>
    </row>
    <row r="2703" spans="1:25" ht="0.75" customHeight="1" x14ac:dyDescent="0.25"/>
    <row r="2704" spans="1:25" x14ac:dyDescent="0.25">
      <c r="A2704" s="132" t="s">
        <v>2843</v>
      </c>
      <c r="B2704" s="132"/>
      <c r="C2704" s="132"/>
      <c r="D2704" s="132"/>
      <c r="G2704" s="133">
        <v>98.28</v>
      </c>
      <c r="H2704" s="133"/>
      <c r="I2704" s="71">
        <v>350</v>
      </c>
      <c r="K2704" s="71">
        <v>-251.72</v>
      </c>
      <c r="M2704" s="133">
        <v>147.41999999999999</v>
      </c>
      <c r="N2704" s="133"/>
      <c r="P2704" s="71">
        <v>-202.58</v>
      </c>
      <c r="R2704" s="132" t="s">
        <v>2844</v>
      </c>
      <c r="S2704" s="132"/>
      <c r="T2704" s="132"/>
      <c r="U2704" s="132"/>
      <c r="V2704" s="132"/>
      <c r="W2704" s="132"/>
      <c r="X2704" s="132"/>
      <c r="Y2704" s="132"/>
    </row>
    <row r="2705" spans="1:25" ht="0.75" customHeight="1" x14ac:dyDescent="0.25"/>
    <row r="2706" spans="1:25" x14ac:dyDescent="0.25">
      <c r="A2706" s="132" t="s">
        <v>2845</v>
      </c>
      <c r="B2706" s="132"/>
      <c r="C2706" s="132"/>
      <c r="D2706" s="132"/>
      <c r="G2706" s="133">
        <v>85.76</v>
      </c>
      <c r="H2706" s="133"/>
      <c r="I2706" s="71">
        <v>0</v>
      </c>
      <c r="K2706" s="71">
        <v>85.76</v>
      </c>
      <c r="M2706" s="133">
        <v>128.63999999999999</v>
      </c>
      <c r="N2706" s="133"/>
      <c r="P2706" s="71">
        <v>128.63999999999999</v>
      </c>
      <c r="R2706" s="132" t="s">
        <v>2846</v>
      </c>
      <c r="S2706" s="132"/>
      <c r="T2706" s="132"/>
      <c r="U2706" s="132"/>
      <c r="V2706" s="132"/>
      <c r="W2706" s="132"/>
      <c r="X2706" s="132"/>
      <c r="Y2706" s="132"/>
    </row>
    <row r="2707" spans="1:25" ht="0.75" customHeight="1" x14ac:dyDescent="0.25"/>
    <row r="2708" spans="1:25" x14ac:dyDescent="0.25">
      <c r="A2708" s="132" t="s">
        <v>2847</v>
      </c>
      <c r="B2708" s="132"/>
      <c r="C2708" s="132"/>
      <c r="D2708" s="132"/>
      <c r="G2708" s="133">
        <v>0</v>
      </c>
      <c r="H2708" s="133"/>
      <c r="I2708" s="71">
        <v>1500</v>
      </c>
      <c r="K2708" s="71">
        <v>-1500</v>
      </c>
      <c r="M2708" s="133">
        <v>0</v>
      </c>
      <c r="N2708" s="133"/>
      <c r="P2708" s="71">
        <v>-1500</v>
      </c>
      <c r="R2708" s="132" t="s">
        <v>2848</v>
      </c>
      <c r="S2708" s="132"/>
      <c r="T2708" s="132"/>
      <c r="U2708" s="132"/>
      <c r="V2708" s="132"/>
      <c r="W2708" s="132"/>
      <c r="X2708" s="132"/>
      <c r="Y2708" s="132"/>
    </row>
    <row r="2709" spans="1:25" ht="0.75" customHeight="1" x14ac:dyDescent="0.25"/>
    <row r="2710" spans="1:25" x14ac:dyDescent="0.25">
      <c r="A2710" s="132" t="s">
        <v>2849</v>
      </c>
      <c r="B2710" s="132"/>
      <c r="C2710" s="132"/>
      <c r="D2710" s="132"/>
      <c r="G2710" s="133">
        <v>85.76</v>
      </c>
      <c r="H2710" s="133"/>
      <c r="I2710" s="71">
        <v>0</v>
      </c>
      <c r="K2710" s="71">
        <v>85.76</v>
      </c>
      <c r="M2710" s="133">
        <v>128.63999999999999</v>
      </c>
      <c r="N2710" s="133"/>
      <c r="P2710" s="71">
        <v>128.63999999999999</v>
      </c>
      <c r="R2710" s="132" t="s">
        <v>2850</v>
      </c>
      <c r="S2710" s="132"/>
      <c r="T2710" s="132"/>
      <c r="U2710" s="132"/>
      <c r="V2710" s="132"/>
      <c r="W2710" s="132"/>
      <c r="X2710" s="132"/>
      <c r="Y2710" s="132"/>
    </row>
    <row r="2711" spans="1:25" ht="0.75" customHeight="1" x14ac:dyDescent="0.25"/>
    <row r="2712" spans="1:25" x14ac:dyDescent="0.25">
      <c r="A2712" s="132" t="s">
        <v>2851</v>
      </c>
      <c r="B2712" s="132"/>
      <c r="C2712" s="132"/>
      <c r="D2712" s="132"/>
      <c r="G2712" s="133">
        <v>85.76</v>
      </c>
      <c r="H2712" s="133"/>
      <c r="I2712" s="71">
        <v>0</v>
      </c>
      <c r="K2712" s="71">
        <v>85.76</v>
      </c>
      <c r="M2712" s="133">
        <v>128.63999999999999</v>
      </c>
      <c r="N2712" s="133"/>
      <c r="P2712" s="71">
        <v>128.63999999999999</v>
      </c>
      <c r="R2712" s="132" t="s">
        <v>2852</v>
      </c>
      <c r="S2712" s="132"/>
      <c r="T2712" s="132"/>
      <c r="U2712" s="132"/>
      <c r="V2712" s="132"/>
      <c r="W2712" s="132"/>
      <c r="X2712" s="132"/>
      <c r="Y2712" s="132"/>
    </row>
    <row r="2713" spans="1:25" ht="0.75" customHeight="1" x14ac:dyDescent="0.25"/>
    <row r="2714" spans="1:25" x14ac:dyDescent="0.25">
      <c r="A2714" s="132" t="s">
        <v>2853</v>
      </c>
      <c r="B2714" s="132"/>
      <c r="C2714" s="132"/>
      <c r="D2714" s="132"/>
      <c r="G2714" s="133">
        <v>85.72</v>
      </c>
      <c r="H2714" s="133"/>
      <c r="I2714" s="71">
        <v>0</v>
      </c>
      <c r="K2714" s="71">
        <v>85.72</v>
      </c>
      <c r="M2714" s="133">
        <v>128.58000000000001</v>
      </c>
      <c r="N2714" s="133"/>
      <c r="P2714" s="71">
        <v>128.58000000000001</v>
      </c>
      <c r="R2714" s="132" t="s">
        <v>2854</v>
      </c>
      <c r="S2714" s="132"/>
      <c r="T2714" s="132"/>
      <c r="U2714" s="132"/>
      <c r="V2714" s="132"/>
      <c r="W2714" s="132"/>
      <c r="X2714" s="132"/>
      <c r="Y2714" s="132"/>
    </row>
    <row r="2715" spans="1:25" ht="0.75" customHeight="1" x14ac:dyDescent="0.25"/>
    <row r="2716" spans="1:25" x14ac:dyDescent="0.25">
      <c r="A2716" s="132" t="s">
        <v>2855</v>
      </c>
      <c r="B2716" s="132"/>
      <c r="C2716" s="132"/>
      <c r="D2716" s="132"/>
      <c r="G2716" s="133">
        <v>18384.89</v>
      </c>
      <c r="H2716" s="133"/>
      <c r="I2716" s="71">
        <v>26920</v>
      </c>
      <c r="K2716" s="71">
        <v>-8535.11</v>
      </c>
      <c r="M2716" s="133">
        <v>27577.334999999999</v>
      </c>
      <c r="N2716" s="133"/>
      <c r="P2716" s="71">
        <v>657.33500000000004</v>
      </c>
      <c r="R2716" s="132" t="s">
        <v>2856</v>
      </c>
      <c r="S2716" s="132"/>
      <c r="T2716" s="132"/>
      <c r="U2716" s="132"/>
      <c r="V2716" s="132"/>
      <c r="W2716" s="132"/>
      <c r="X2716" s="132"/>
      <c r="Y2716" s="132"/>
    </row>
    <row r="2717" spans="1:25" ht="0.75" customHeight="1" x14ac:dyDescent="0.25"/>
    <row r="2718" spans="1:25" x14ac:dyDescent="0.25">
      <c r="A2718" s="132" t="s">
        <v>2857</v>
      </c>
      <c r="B2718" s="132"/>
      <c r="C2718" s="132"/>
      <c r="D2718" s="132"/>
      <c r="G2718" s="133">
        <v>0</v>
      </c>
      <c r="H2718" s="133"/>
      <c r="I2718" s="71">
        <v>1000</v>
      </c>
      <c r="K2718" s="71">
        <v>-1000</v>
      </c>
      <c r="M2718" s="133">
        <v>0</v>
      </c>
      <c r="N2718" s="133"/>
      <c r="P2718" s="71">
        <v>-1000</v>
      </c>
      <c r="R2718" s="132" t="s">
        <v>2858</v>
      </c>
      <c r="S2718" s="132"/>
      <c r="T2718" s="132"/>
      <c r="U2718" s="132"/>
      <c r="V2718" s="132"/>
      <c r="W2718" s="132"/>
      <c r="X2718" s="132"/>
      <c r="Y2718" s="132"/>
    </row>
    <row r="2719" spans="1:25" ht="2.25" customHeight="1" x14ac:dyDescent="0.25"/>
    <row r="2720" spans="1:25" ht="17.25" customHeight="1" x14ac:dyDescent="0.25">
      <c r="A2720" s="134" t="s">
        <v>2859</v>
      </c>
      <c r="B2720" s="134"/>
      <c r="C2720" s="134"/>
      <c r="D2720" s="134"/>
      <c r="E2720" s="134"/>
      <c r="G2720" s="72">
        <v>1034929.09</v>
      </c>
      <c r="I2720" s="72">
        <v>1426169</v>
      </c>
      <c r="K2720" s="72">
        <v>-391239.91</v>
      </c>
      <c r="M2720" s="135">
        <v>1552393.635</v>
      </c>
      <c r="N2720" s="135"/>
      <c r="P2720" s="72">
        <v>126224.63499999999</v>
      </c>
    </row>
    <row r="2721" spans="1:25" ht="0.75" customHeight="1" x14ac:dyDescent="0.25"/>
    <row r="2722" spans="1:25" x14ac:dyDescent="0.25">
      <c r="A2722" s="132" t="s">
        <v>2860</v>
      </c>
      <c r="B2722" s="132"/>
      <c r="C2722" s="132"/>
      <c r="D2722" s="132"/>
      <c r="G2722" s="133">
        <v>5107.3100000000004</v>
      </c>
      <c r="H2722" s="133"/>
      <c r="I2722" s="71">
        <v>25000</v>
      </c>
      <c r="K2722" s="71">
        <v>-19892.689999999999</v>
      </c>
      <c r="M2722" s="133">
        <v>7660.9650000000001</v>
      </c>
      <c r="N2722" s="133"/>
      <c r="P2722" s="71">
        <v>-17339.035</v>
      </c>
      <c r="R2722" s="132" t="s">
        <v>2861</v>
      </c>
      <c r="S2722" s="132"/>
      <c r="T2722" s="132"/>
      <c r="U2722" s="132"/>
      <c r="V2722" s="132"/>
      <c r="W2722" s="132"/>
      <c r="X2722" s="132"/>
      <c r="Y2722" s="132"/>
    </row>
    <row r="2723" spans="1:25" ht="0.75" customHeight="1" x14ac:dyDescent="0.25"/>
    <row r="2724" spans="1:25" x14ac:dyDescent="0.25">
      <c r="A2724" s="132" t="s">
        <v>2862</v>
      </c>
      <c r="B2724" s="132"/>
      <c r="C2724" s="132"/>
      <c r="D2724" s="132"/>
      <c r="G2724" s="133">
        <v>2298.06</v>
      </c>
      <c r="H2724" s="133"/>
      <c r="I2724" s="71">
        <v>0</v>
      </c>
      <c r="K2724" s="71">
        <v>2298.06</v>
      </c>
      <c r="M2724" s="133">
        <v>3447.09</v>
      </c>
      <c r="N2724" s="133"/>
      <c r="P2724" s="71">
        <v>3447.09</v>
      </c>
      <c r="R2724" s="132" t="s">
        <v>2863</v>
      </c>
      <c r="S2724" s="132"/>
      <c r="T2724" s="132"/>
      <c r="U2724" s="132"/>
      <c r="V2724" s="132"/>
      <c r="W2724" s="132"/>
      <c r="X2724" s="132"/>
      <c r="Y2724" s="132"/>
    </row>
    <row r="2725" spans="1:25" x14ac:dyDescent="0.25">
      <c r="A2725" s="132" t="s">
        <v>2864</v>
      </c>
      <c r="B2725" s="132"/>
      <c r="C2725" s="132"/>
      <c r="D2725" s="132"/>
      <c r="G2725" s="133">
        <v>2313.0700000000002</v>
      </c>
      <c r="H2725" s="133"/>
      <c r="I2725" s="71">
        <v>0</v>
      </c>
      <c r="K2725" s="71">
        <v>2313.0700000000002</v>
      </c>
      <c r="M2725" s="133">
        <v>3469.605</v>
      </c>
      <c r="N2725" s="133"/>
      <c r="P2725" s="71">
        <v>3469.605</v>
      </c>
      <c r="R2725" s="132" t="s">
        <v>2865</v>
      </c>
      <c r="S2725" s="132"/>
      <c r="T2725" s="132"/>
      <c r="U2725" s="132"/>
      <c r="V2725" s="132"/>
      <c r="W2725" s="132"/>
      <c r="X2725" s="132"/>
      <c r="Y2725" s="132"/>
    </row>
    <row r="2726" spans="1:25" ht="0.75" customHeight="1" x14ac:dyDescent="0.25"/>
    <row r="2727" spans="1:25" x14ac:dyDescent="0.25">
      <c r="A2727" s="132" t="s">
        <v>2866</v>
      </c>
      <c r="B2727" s="132"/>
      <c r="C2727" s="132"/>
      <c r="D2727" s="132"/>
      <c r="G2727" s="133">
        <v>1042.3800000000001</v>
      </c>
      <c r="H2727" s="133"/>
      <c r="I2727" s="71">
        <v>0</v>
      </c>
      <c r="K2727" s="71">
        <v>1042.3800000000001</v>
      </c>
      <c r="M2727" s="133">
        <v>1563.57</v>
      </c>
      <c r="N2727" s="133"/>
      <c r="P2727" s="71">
        <v>1563.57</v>
      </c>
      <c r="R2727" s="132" t="s">
        <v>2867</v>
      </c>
      <c r="S2727" s="132"/>
      <c r="T2727" s="132"/>
      <c r="U2727" s="132"/>
      <c r="V2727" s="132"/>
      <c r="W2727" s="132"/>
      <c r="X2727" s="132"/>
      <c r="Y2727" s="132"/>
    </row>
    <row r="2728" spans="1:25" ht="0.75" customHeight="1" x14ac:dyDescent="0.25"/>
    <row r="2729" spans="1:25" x14ac:dyDescent="0.25">
      <c r="A2729" s="132" t="s">
        <v>2868</v>
      </c>
      <c r="B2729" s="132"/>
      <c r="C2729" s="132"/>
      <c r="D2729" s="132"/>
      <c r="G2729" s="133">
        <v>13967.85</v>
      </c>
      <c r="H2729" s="133"/>
      <c r="I2729" s="71">
        <v>0</v>
      </c>
      <c r="K2729" s="71">
        <v>13967.85</v>
      </c>
      <c r="M2729" s="133">
        <v>20951.775000000001</v>
      </c>
      <c r="N2729" s="133"/>
      <c r="P2729" s="71">
        <v>20951.775000000001</v>
      </c>
      <c r="R2729" s="132" t="s">
        <v>2869</v>
      </c>
      <c r="S2729" s="132"/>
      <c r="T2729" s="132"/>
      <c r="U2729" s="132"/>
      <c r="V2729" s="132"/>
      <c r="W2729" s="132"/>
      <c r="X2729" s="132"/>
      <c r="Y2729" s="132"/>
    </row>
    <row r="2730" spans="1:25" ht="0.75" customHeight="1" x14ac:dyDescent="0.25"/>
    <row r="2731" spans="1:25" x14ac:dyDescent="0.25">
      <c r="A2731" s="132" t="s">
        <v>2870</v>
      </c>
      <c r="B2731" s="132"/>
      <c r="C2731" s="132"/>
      <c r="D2731" s="132"/>
      <c r="G2731" s="133">
        <v>981</v>
      </c>
      <c r="H2731" s="133"/>
      <c r="I2731" s="71">
        <v>0</v>
      </c>
      <c r="K2731" s="71">
        <v>981</v>
      </c>
      <c r="M2731" s="133">
        <v>1471.5</v>
      </c>
      <c r="N2731" s="133"/>
      <c r="P2731" s="71">
        <v>1471.5</v>
      </c>
      <c r="R2731" s="132" t="s">
        <v>2871</v>
      </c>
      <c r="S2731" s="132"/>
      <c r="T2731" s="132"/>
      <c r="U2731" s="132"/>
      <c r="V2731" s="132"/>
      <c r="W2731" s="132"/>
      <c r="X2731" s="132"/>
      <c r="Y2731" s="132"/>
    </row>
    <row r="2732" spans="1:25" ht="0.75" customHeight="1" x14ac:dyDescent="0.25"/>
    <row r="2733" spans="1:25" x14ac:dyDescent="0.25">
      <c r="A2733" s="132" t="s">
        <v>2872</v>
      </c>
      <c r="B2733" s="132"/>
      <c r="C2733" s="132"/>
      <c r="D2733" s="132"/>
      <c r="G2733" s="133">
        <v>-631.04</v>
      </c>
      <c r="H2733" s="133"/>
      <c r="I2733" s="71">
        <v>0</v>
      </c>
      <c r="K2733" s="71">
        <v>-631.04</v>
      </c>
      <c r="M2733" s="133">
        <v>-946.56</v>
      </c>
      <c r="N2733" s="133"/>
      <c r="P2733" s="71">
        <v>-946.56</v>
      </c>
      <c r="R2733" s="132" t="s">
        <v>2873</v>
      </c>
      <c r="S2733" s="132"/>
      <c r="T2733" s="132"/>
      <c r="U2733" s="132"/>
      <c r="V2733" s="132"/>
      <c r="W2733" s="132"/>
      <c r="X2733" s="132"/>
      <c r="Y2733" s="132"/>
    </row>
    <row r="2734" spans="1:25" ht="0.75" customHeight="1" x14ac:dyDescent="0.25"/>
    <row r="2735" spans="1:25" x14ac:dyDescent="0.25">
      <c r="A2735" s="132" t="s">
        <v>2874</v>
      </c>
      <c r="B2735" s="132"/>
      <c r="C2735" s="132"/>
      <c r="D2735" s="132"/>
      <c r="G2735" s="133">
        <v>2387.9499999999998</v>
      </c>
      <c r="H2735" s="133"/>
      <c r="I2735" s="71">
        <v>0</v>
      </c>
      <c r="K2735" s="71">
        <v>2387.9499999999998</v>
      </c>
      <c r="M2735" s="133">
        <v>3581.9250000000002</v>
      </c>
      <c r="N2735" s="133"/>
      <c r="P2735" s="71">
        <v>3581.9250000000002</v>
      </c>
      <c r="R2735" s="132" t="s">
        <v>2875</v>
      </c>
      <c r="S2735" s="132"/>
      <c r="T2735" s="132"/>
      <c r="U2735" s="132"/>
      <c r="V2735" s="132"/>
      <c r="W2735" s="132"/>
      <c r="X2735" s="132"/>
      <c r="Y2735" s="132"/>
    </row>
    <row r="2736" spans="1:25" ht="0.75" customHeight="1" x14ac:dyDescent="0.25"/>
    <row r="2737" spans="1:25" x14ac:dyDescent="0.25">
      <c r="A2737" s="132" t="s">
        <v>2876</v>
      </c>
      <c r="B2737" s="132"/>
      <c r="C2737" s="132"/>
      <c r="D2737" s="132"/>
      <c r="G2737" s="133">
        <v>10248.42</v>
      </c>
      <c r="H2737" s="133"/>
      <c r="I2737" s="71">
        <v>0</v>
      </c>
      <c r="K2737" s="71">
        <v>10248.42</v>
      </c>
      <c r="M2737" s="133">
        <v>15372.63</v>
      </c>
      <c r="N2737" s="133"/>
      <c r="P2737" s="71">
        <v>15372.63</v>
      </c>
      <c r="R2737" s="132" t="s">
        <v>2877</v>
      </c>
      <c r="S2737" s="132"/>
      <c r="T2737" s="132"/>
      <c r="U2737" s="132"/>
      <c r="V2737" s="132"/>
      <c r="W2737" s="132"/>
      <c r="X2737" s="132"/>
      <c r="Y2737" s="132"/>
    </row>
    <row r="2738" spans="1:25" ht="0.75" customHeight="1" x14ac:dyDescent="0.25"/>
    <row r="2739" spans="1:25" x14ac:dyDescent="0.25">
      <c r="A2739" s="132" t="s">
        <v>2878</v>
      </c>
      <c r="B2739" s="132"/>
      <c r="C2739" s="132"/>
      <c r="D2739" s="132"/>
      <c r="G2739" s="133">
        <v>579.66</v>
      </c>
      <c r="H2739" s="133"/>
      <c r="I2739" s="71">
        <v>0</v>
      </c>
      <c r="K2739" s="71">
        <v>579.66</v>
      </c>
      <c r="M2739" s="133">
        <v>869.49</v>
      </c>
      <c r="N2739" s="133"/>
      <c r="P2739" s="71">
        <v>869.49</v>
      </c>
      <c r="R2739" s="132" t="s">
        <v>2879</v>
      </c>
      <c r="S2739" s="132"/>
      <c r="T2739" s="132"/>
      <c r="U2739" s="132"/>
      <c r="V2739" s="132"/>
      <c r="W2739" s="132"/>
      <c r="X2739" s="132"/>
      <c r="Y2739" s="132"/>
    </row>
    <row r="2740" spans="1:25" ht="0.75" customHeight="1" x14ac:dyDescent="0.25"/>
    <row r="2741" spans="1:25" x14ac:dyDescent="0.25">
      <c r="A2741" s="132" t="s">
        <v>2880</v>
      </c>
      <c r="B2741" s="132"/>
      <c r="C2741" s="132"/>
      <c r="D2741" s="132"/>
      <c r="G2741" s="133">
        <v>4796.62</v>
      </c>
      <c r="H2741" s="133"/>
      <c r="I2741" s="71">
        <v>0</v>
      </c>
      <c r="K2741" s="71">
        <v>4796.62</v>
      </c>
      <c r="M2741" s="133">
        <v>7194.93</v>
      </c>
      <c r="N2741" s="133"/>
      <c r="P2741" s="71">
        <v>7194.93</v>
      </c>
      <c r="R2741" s="132" t="s">
        <v>2881</v>
      </c>
      <c r="S2741" s="132"/>
      <c r="T2741" s="132"/>
      <c r="U2741" s="132"/>
      <c r="V2741" s="132"/>
      <c r="W2741" s="132"/>
      <c r="X2741" s="132"/>
      <c r="Y2741" s="132"/>
    </row>
    <row r="2742" spans="1:25" ht="0.75" customHeight="1" x14ac:dyDescent="0.25"/>
    <row r="2743" spans="1:25" x14ac:dyDescent="0.25">
      <c r="A2743" s="132" t="s">
        <v>2882</v>
      </c>
      <c r="B2743" s="132"/>
      <c r="C2743" s="132"/>
      <c r="D2743" s="132"/>
      <c r="G2743" s="133">
        <v>856.6</v>
      </c>
      <c r="H2743" s="133"/>
      <c r="I2743" s="71">
        <v>0</v>
      </c>
      <c r="K2743" s="71">
        <v>856.6</v>
      </c>
      <c r="M2743" s="133">
        <v>1284.9000000000001</v>
      </c>
      <c r="N2743" s="133"/>
      <c r="P2743" s="71">
        <v>1284.9000000000001</v>
      </c>
      <c r="R2743" s="132" t="s">
        <v>2883</v>
      </c>
      <c r="S2743" s="132"/>
      <c r="T2743" s="132"/>
      <c r="U2743" s="132"/>
      <c r="V2743" s="132"/>
      <c r="W2743" s="132"/>
      <c r="X2743" s="132"/>
      <c r="Y2743" s="132"/>
    </row>
    <row r="2744" spans="1:25" ht="0.75" customHeight="1" x14ac:dyDescent="0.25"/>
    <row r="2745" spans="1:25" x14ac:dyDescent="0.25">
      <c r="A2745" s="132" t="s">
        <v>2884</v>
      </c>
      <c r="B2745" s="132"/>
      <c r="C2745" s="132"/>
      <c r="D2745" s="132"/>
      <c r="G2745" s="133">
        <v>4796.6099999999997</v>
      </c>
      <c r="H2745" s="133"/>
      <c r="I2745" s="71">
        <v>0</v>
      </c>
      <c r="K2745" s="71">
        <v>4796.6099999999997</v>
      </c>
      <c r="M2745" s="133">
        <v>7194.915</v>
      </c>
      <c r="N2745" s="133"/>
      <c r="P2745" s="71">
        <v>7194.915</v>
      </c>
      <c r="R2745" s="132" t="s">
        <v>2885</v>
      </c>
      <c r="S2745" s="132"/>
      <c r="T2745" s="132"/>
      <c r="U2745" s="132"/>
      <c r="V2745" s="132"/>
      <c r="W2745" s="132"/>
      <c r="X2745" s="132"/>
      <c r="Y2745" s="132"/>
    </row>
    <row r="2746" spans="1:25" ht="0.75" customHeight="1" x14ac:dyDescent="0.25"/>
    <row r="2747" spans="1:25" x14ac:dyDescent="0.25">
      <c r="A2747" s="132" t="s">
        <v>2886</v>
      </c>
      <c r="B2747" s="132"/>
      <c r="C2747" s="132"/>
      <c r="D2747" s="132"/>
      <c r="G2747" s="133">
        <v>236.75</v>
      </c>
      <c r="H2747" s="133"/>
      <c r="I2747" s="71">
        <v>0</v>
      </c>
      <c r="K2747" s="71">
        <v>236.75</v>
      </c>
      <c r="M2747" s="133">
        <v>355.125</v>
      </c>
      <c r="N2747" s="133"/>
      <c r="P2747" s="71">
        <v>355.125</v>
      </c>
      <c r="R2747" s="132" t="s">
        <v>2887</v>
      </c>
      <c r="S2747" s="132"/>
      <c r="T2747" s="132"/>
      <c r="U2747" s="132"/>
      <c r="V2747" s="132"/>
      <c r="W2747" s="132"/>
      <c r="X2747" s="132"/>
      <c r="Y2747" s="132"/>
    </row>
    <row r="2748" spans="1:25" ht="0.75" customHeight="1" x14ac:dyDescent="0.25"/>
    <row r="2749" spans="1:25" x14ac:dyDescent="0.25">
      <c r="A2749" s="132" t="s">
        <v>2888</v>
      </c>
      <c r="B2749" s="132"/>
      <c r="C2749" s="132"/>
      <c r="D2749" s="132"/>
      <c r="G2749" s="133">
        <v>697.4</v>
      </c>
      <c r="H2749" s="133"/>
      <c r="I2749" s="71">
        <v>0</v>
      </c>
      <c r="K2749" s="71">
        <v>697.4</v>
      </c>
      <c r="M2749" s="133">
        <v>1046.0999999999999</v>
      </c>
      <c r="N2749" s="133"/>
      <c r="P2749" s="71">
        <v>1046.0999999999999</v>
      </c>
      <c r="R2749" s="132" t="s">
        <v>2889</v>
      </c>
      <c r="S2749" s="132"/>
      <c r="T2749" s="132"/>
      <c r="U2749" s="132"/>
      <c r="V2749" s="132"/>
      <c r="W2749" s="132"/>
      <c r="X2749" s="132"/>
      <c r="Y2749" s="132"/>
    </row>
    <row r="2750" spans="1:25" ht="0.75" customHeight="1" x14ac:dyDescent="0.25"/>
    <row r="2751" spans="1:25" x14ac:dyDescent="0.25">
      <c r="A2751" s="132" t="s">
        <v>2890</v>
      </c>
      <c r="B2751" s="132"/>
      <c r="C2751" s="132"/>
      <c r="D2751" s="132"/>
      <c r="G2751" s="133">
        <v>166.88</v>
      </c>
      <c r="H2751" s="133"/>
      <c r="I2751" s="71">
        <v>0</v>
      </c>
      <c r="K2751" s="71">
        <v>166.88</v>
      </c>
      <c r="M2751" s="133">
        <v>250.32</v>
      </c>
      <c r="N2751" s="133"/>
      <c r="P2751" s="71">
        <v>250.32</v>
      </c>
      <c r="R2751" s="132" t="s">
        <v>2891</v>
      </c>
      <c r="S2751" s="132"/>
      <c r="T2751" s="132"/>
      <c r="U2751" s="132"/>
      <c r="V2751" s="132"/>
      <c r="W2751" s="132"/>
      <c r="X2751" s="132"/>
      <c r="Y2751" s="132"/>
    </row>
    <row r="2752" spans="1:25" ht="0.75" customHeight="1" x14ac:dyDescent="0.25"/>
    <row r="2753" spans="1:25" x14ac:dyDescent="0.25">
      <c r="A2753" s="132" t="s">
        <v>2892</v>
      </c>
      <c r="B2753" s="132"/>
      <c r="C2753" s="132"/>
      <c r="D2753" s="132"/>
      <c r="G2753" s="133">
        <v>500</v>
      </c>
      <c r="H2753" s="133"/>
      <c r="I2753" s="71">
        <v>0</v>
      </c>
      <c r="K2753" s="71">
        <v>500</v>
      </c>
      <c r="M2753" s="133">
        <v>750</v>
      </c>
      <c r="N2753" s="133"/>
      <c r="P2753" s="71">
        <v>750</v>
      </c>
      <c r="R2753" s="132" t="s">
        <v>2893</v>
      </c>
      <c r="S2753" s="132"/>
      <c r="T2753" s="132"/>
      <c r="U2753" s="132"/>
      <c r="V2753" s="132"/>
      <c r="W2753" s="132"/>
      <c r="X2753" s="132"/>
      <c r="Y2753" s="132"/>
    </row>
    <row r="2754" spans="1:25" ht="0.75" customHeight="1" x14ac:dyDescent="0.25"/>
    <row r="2755" spans="1:25" x14ac:dyDescent="0.25">
      <c r="A2755" s="132" t="s">
        <v>2894</v>
      </c>
      <c r="B2755" s="132"/>
      <c r="C2755" s="132"/>
      <c r="D2755" s="132"/>
      <c r="G2755" s="133">
        <v>1000</v>
      </c>
      <c r="H2755" s="133"/>
      <c r="I2755" s="71">
        <v>0</v>
      </c>
      <c r="K2755" s="71">
        <v>1000</v>
      </c>
      <c r="M2755" s="133">
        <v>1500</v>
      </c>
      <c r="N2755" s="133"/>
      <c r="P2755" s="71">
        <v>1500</v>
      </c>
      <c r="R2755" s="132" t="s">
        <v>2895</v>
      </c>
      <c r="S2755" s="132"/>
      <c r="T2755" s="132"/>
      <c r="U2755" s="132"/>
      <c r="V2755" s="132"/>
      <c r="W2755" s="132"/>
      <c r="X2755" s="132"/>
      <c r="Y2755" s="132"/>
    </row>
    <row r="2756" spans="1:25" ht="0.75" customHeight="1" x14ac:dyDescent="0.25"/>
    <row r="2757" spans="1:25" x14ac:dyDescent="0.25">
      <c r="A2757" s="132" t="s">
        <v>2896</v>
      </c>
      <c r="B2757" s="132"/>
      <c r="C2757" s="132"/>
      <c r="D2757" s="132"/>
      <c r="G2757" s="133">
        <v>163</v>
      </c>
      <c r="H2757" s="133"/>
      <c r="I2757" s="71">
        <v>0</v>
      </c>
      <c r="K2757" s="71">
        <v>163</v>
      </c>
      <c r="M2757" s="133">
        <v>244.5</v>
      </c>
      <c r="N2757" s="133"/>
      <c r="P2757" s="71">
        <v>244.5</v>
      </c>
      <c r="R2757" s="132" t="s">
        <v>2897</v>
      </c>
      <c r="S2757" s="132"/>
      <c r="T2757" s="132"/>
      <c r="U2757" s="132"/>
      <c r="V2757" s="132"/>
      <c r="W2757" s="132"/>
      <c r="X2757" s="132"/>
      <c r="Y2757" s="132"/>
    </row>
    <row r="2758" spans="1:25" ht="0.75" customHeight="1" x14ac:dyDescent="0.25"/>
    <row r="2759" spans="1:25" x14ac:dyDescent="0.25">
      <c r="A2759" s="132" t="s">
        <v>2898</v>
      </c>
      <c r="B2759" s="132"/>
      <c r="C2759" s="132"/>
      <c r="D2759" s="132"/>
      <c r="G2759" s="133">
        <v>70</v>
      </c>
      <c r="H2759" s="133"/>
      <c r="I2759" s="71">
        <v>0</v>
      </c>
      <c r="K2759" s="71">
        <v>70</v>
      </c>
      <c r="M2759" s="133">
        <v>105</v>
      </c>
      <c r="N2759" s="133"/>
      <c r="P2759" s="71">
        <v>105</v>
      </c>
      <c r="R2759" s="132" t="s">
        <v>2899</v>
      </c>
      <c r="S2759" s="132"/>
      <c r="T2759" s="132"/>
      <c r="U2759" s="132"/>
      <c r="V2759" s="132"/>
      <c r="W2759" s="132"/>
      <c r="X2759" s="132"/>
      <c r="Y2759" s="132"/>
    </row>
    <row r="2760" spans="1:25" ht="0.75" customHeight="1" x14ac:dyDescent="0.25"/>
    <row r="2761" spans="1:25" x14ac:dyDescent="0.25">
      <c r="A2761" s="132" t="s">
        <v>2900</v>
      </c>
      <c r="B2761" s="132"/>
      <c r="C2761" s="132"/>
      <c r="D2761" s="132"/>
      <c r="G2761" s="133">
        <v>39</v>
      </c>
      <c r="H2761" s="133"/>
      <c r="I2761" s="71">
        <v>0</v>
      </c>
      <c r="K2761" s="71">
        <v>39</v>
      </c>
      <c r="M2761" s="133">
        <v>58.5</v>
      </c>
      <c r="N2761" s="133"/>
      <c r="P2761" s="71">
        <v>58.5</v>
      </c>
      <c r="R2761" s="132" t="s">
        <v>2901</v>
      </c>
      <c r="S2761" s="132"/>
      <c r="T2761" s="132"/>
      <c r="U2761" s="132"/>
      <c r="V2761" s="132"/>
      <c r="W2761" s="132"/>
      <c r="X2761" s="132"/>
      <c r="Y2761" s="132"/>
    </row>
    <row r="2762" spans="1:25" ht="0.75" customHeight="1" x14ac:dyDescent="0.25"/>
    <row r="2763" spans="1:25" x14ac:dyDescent="0.25">
      <c r="A2763" s="132" t="s">
        <v>2902</v>
      </c>
      <c r="B2763" s="132"/>
      <c r="C2763" s="132"/>
      <c r="D2763" s="132"/>
      <c r="G2763" s="133">
        <v>39.5</v>
      </c>
      <c r="H2763" s="133"/>
      <c r="I2763" s="71">
        <v>0</v>
      </c>
      <c r="K2763" s="71">
        <v>39.5</v>
      </c>
      <c r="M2763" s="133">
        <v>59.25</v>
      </c>
      <c r="N2763" s="133"/>
      <c r="P2763" s="71">
        <v>59.25</v>
      </c>
      <c r="R2763" s="132" t="s">
        <v>2903</v>
      </c>
      <c r="S2763" s="132"/>
      <c r="T2763" s="132"/>
      <c r="U2763" s="132"/>
      <c r="V2763" s="132"/>
      <c r="W2763" s="132"/>
      <c r="X2763" s="132"/>
      <c r="Y2763" s="132"/>
    </row>
    <row r="2764" spans="1:25" ht="0.75" customHeight="1" x14ac:dyDescent="0.25"/>
    <row r="2765" spans="1:25" x14ac:dyDescent="0.25">
      <c r="A2765" s="132" t="s">
        <v>2904</v>
      </c>
      <c r="B2765" s="132"/>
      <c r="C2765" s="132"/>
      <c r="D2765" s="132"/>
      <c r="G2765" s="133">
        <v>316</v>
      </c>
      <c r="H2765" s="133"/>
      <c r="I2765" s="71">
        <v>0</v>
      </c>
      <c r="K2765" s="71">
        <v>316</v>
      </c>
      <c r="M2765" s="133">
        <v>474</v>
      </c>
      <c r="N2765" s="133"/>
      <c r="P2765" s="71">
        <v>474</v>
      </c>
      <c r="R2765" s="132" t="s">
        <v>2905</v>
      </c>
      <c r="S2765" s="132"/>
      <c r="T2765" s="132"/>
      <c r="U2765" s="132"/>
      <c r="V2765" s="132"/>
      <c r="W2765" s="132"/>
      <c r="X2765" s="132"/>
      <c r="Y2765" s="132"/>
    </row>
    <row r="2766" spans="1:25" ht="0.75" customHeight="1" x14ac:dyDescent="0.25"/>
    <row r="2767" spans="1:25" x14ac:dyDescent="0.25">
      <c r="A2767" s="132" t="s">
        <v>2906</v>
      </c>
      <c r="B2767" s="132"/>
      <c r="C2767" s="132"/>
      <c r="D2767" s="132"/>
      <c r="G2767" s="133">
        <v>2974</v>
      </c>
      <c r="H2767" s="133"/>
      <c r="I2767" s="71">
        <v>15000</v>
      </c>
      <c r="K2767" s="71">
        <v>-12026</v>
      </c>
      <c r="M2767" s="133">
        <v>4461</v>
      </c>
      <c r="N2767" s="133"/>
      <c r="P2767" s="71">
        <v>-10539</v>
      </c>
      <c r="R2767" s="132" t="s">
        <v>2907</v>
      </c>
      <c r="S2767" s="132"/>
      <c r="T2767" s="132"/>
      <c r="U2767" s="132"/>
      <c r="V2767" s="132"/>
      <c r="W2767" s="132"/>
      <c r="X2767" s="132"/>
      <c r="Y2767" s="132"/>
    </row>
    <row r="2768" spans="1:25" ht="0.75" customHeight="1" x14ac:dyDescent="0.25"/>
    <row r="2769" spans="1:25" x14ac:dyDescent="0.25">
      <c r="A2769" s="132" t="s">
        <v>2908</v>
      </c>
      <c r="B2769" s="132"/>
      <c r="C2769" s="132"/>
      <c r="D2769" s="132"/>
      <c r="G2769" s="133">
        <v>19575</v>
      </c>
      <c r="H2769" s="133"/>
      <c r="I2769" s="71">
        <v>0</v>
      </c>
      <c r="K2769" s="71">
        <v>19575</v>
      </c>
      <c r="M2769" s="133">
        <v>29362.5</v>
      </c>
      <c r="N2769" s="133"/>
      <c r="P2769" s="71">
        <v>29362.5</v>
      </c>
      <c r="R2769" s="132" t="s">
        <v>2909</v>
      </c>
      <c r="S2769" s="132"/>
      <c r="T2769" s="132"/>
      <c r="U2769" s="132"/>
      <c r="V2769" s="132"/>
      <c r="W2769" s="132"/>
      <c r="X2769" s="132"/>
      <c r="Y2769" s="132"/>
    </row>
    <row r="2770" spans="1:25" ht="0.75" customHeight="1" x14ac:dyDescent="0.25"/>
    <row r="2771" spans="1:25" x14ac:dyDescent="0.25">
      <c r="A2771" s="132" t="s">
        <v>2910</v>
      </c>
      <c r="B2771" s="132"/>
      <c r="C2771" s="132"/>
      <c r="D2771" s="132"/>
      <c r="G2771" s="133">
        <v>4381.87</v>
      </c>
      <c r="H2771" s="133"/>
      <c r="I2771" s="71">
        <v>0</v>
      </c>
      <c r="K2771" s="71">
        <v>4381.87</v>
      </c>
      <c r="M2771" s="133">
        <v>6572.8050000000003</v>
      </c>
      <c r="N2771" s="133"/>
      <c r="P2771" s="71">
        <v>6572.8050000000003</v>
      </c>
      <c r="R2771" s="132" t="s">
        <v>2911</v>
      </c>
      <c r="S2771" s="132"/>
      <c r="T2771" s="132"/>
      <c r="U2771" s="132"/>
      <c r="V2771" s="132"/>
      <c r="W2771" s="132"/>
      <c r="X2771" s="132"/>
      <c r="Y2771" s="132"/>
    </row>
    <row r="2772" spans="1:25" ht="0.75" customHeight="1" x14ac:dyDescent="0.25"/>
    <row r="2773" spans="1:25" x14ac:dyDescent="0.25">
      <c r="A2773" s="132" t="s">
        <v>2912</v>
      </c>
      <c r="B2773" s="132"/>
      <c r="C2773" s="132"/>
      <c r="D2773" s="132"/>
      <c r="G2773" s="133">
        <v>45944.05</v>
      </c>
      <c r="H2773" s="133"/>
      <c r="I2773" s="71">
        <v>0</v>
      </c>
      <c r="K2773" s="71">
        <v>45944.05</v>
      </c>
      <c r="M2773" s="133">
        <v>68916.074999999997</v>
      </c>
      <c r="N2773" s="133"/>
      <c r="P2773" s="71">
        <v>68916.074999999997</v>
      </c>
      <c r="R2773" s="132" t="s">
        <v>2913</v>
      </c>
      <c r="S2773" s="132"/>
      <c r="T2773" s="132"/>
      <c r="U2773" s="132"/>
      <c r="V2773" s="132"/>
      <c r="W2773" s="132"/>
      <c r="X2773" s="132"/>
      <c r="Y2773" s="132"/>
    </row>
    <row r="2774" spans="1:25" ht="0.75" customHeight="1" x14ac:dyDescent="0.25"/>
    <row r="2775" spans="1:25" x14ac:dyDescent="0.25">
      <c r="A2775" s="132" t="s">
        <v>2914</v>
      </c>
      <c r="B2775" s="132"/>
      <c r="C2775" s="132"/>
      <c r="D2775" s="132"/>
      <c r="G2775" s="133">
        <v>27442.5</v>
      </c>
      <c r="H2775" s="133"/>
      <c r="I2775" s="71">
        <v>0</v>
      </c>
      <c r="K2775" s="71">
        <v>27442.5</v>
      </c>
      <c r="M2775" s="133">
        <v>41163.75</v>
      </c>
      <c r="N2775" s="133"/>
      <c r="P2775" s="71">
        <v>41163.75</v>
      </c>
      <c r="R2775" s="132" t="s">
        <v>2915</v>
      </c>
      <c r="S2775" s="132"/>
      <c r="T2775" s="132"/>
      <c r="U2775" s="132"/>
      <c r="V2775" s="132"/>
      <c r="W2775" s="132"/>
      <c r="X2775" s="132"/>
      <c r="Y2775" s="132"/>
    </row>
    <row r="2776" spans="1:25" ht="0.75" customHeight="1" x14ac:dyDescent="0.25"/>
    <row r="2777" spans="1:25" x14ac:dyDescent="0.25">
      <c r="A2777" s="132" t="s">
        <v>2916</v>
      </c>
      <c r="B2777" s="132"/>
      <c r="C2777" s="132"/>
      <c r="D2777" s="132"/>
      <c r="G2777" s="133">
        <v>3847.58</v>
      </c>
      <c r="H2777" s="133"/>
      <c r="I2777" s="71">
        <v>0</v>
      </c>
      <c r="K2777" s="71">
        <v>3847.58</v>
      </c>
      <c r="M2777" s="133">
        <v>5771.37</v>
      </c>
      <c r="N2777" s="133"/>
      <c r="P2777" s="71">
        <v>5771.37</v>
      </c>
      <c r="R2777" s="132" t="s">
        <v>2917</v>
      </c>
      <c r="S2777" s="132"/>
      <c r="T2777" s="132"/>
      <c r="U2777" s="132"/>
      <c r="V2777" s="132"/>
      <c r="W2777" s="132"/>
      <c r="X2777" s="132"/>
      <c r="Y2777" s="132"/>
    </row>
    <row r="2778" spans="1:25" ht="0.75" customHeight="1" x14ac:dyDescent="0.25"/>
    <row r="2779" spans="1:25" x14ac:dyDescent="0.25">
      <c r="A2779" s="132" t="s">
        <v>2918</v>
      </c>
      <c r="B2779" s="132"/>
      <c r="C2779" s="132"/>
      <c r="D2779" s="132"/>
      <c r="G2779" s="133">
        <v>16753</v>
      </c>
      <c r="H2779" s="133"/>
      <c r="I2779" s="71">
        <v>95000</v>
      </c>
      <c r="K2779" s="71">
        <v>-78247</v>
      </c>
      <c r="M2779" s="133">
        <v>25129.5</v>
      </c>
      <c r="N2779" s="133"/>
      <c r="P2779" s="71">
        <v>-69870.5</v>
      </c>
      <c r="R2779" s="132" t="s">
        <v>2919</v>
      </c>
      <c r="S2779" s="132"/>
      <c r="T2779" s="132"/>
      <c r="U2779" s="132"/>
      <c r="V2779" s="132"/>
      <c r="W2779" s="132"/>
      <c r="X2779" s="132"/>
      <c r="Y2779" s="132"/>
    </row>
    <row r="2780" spans="1:25" ht="0.75" customHeight="1" x14ac:dyDescent="0.25"/>
    <row r="2781" spans="1:25" x14ac:dyDescent="0.25">
      <c r="A2781" s="132" t="s">
        <v>2920</v>
      </c>
      <c r="B2781" s="132"/>
      <c r="C2781" s="132"/>
      <c r="D2781" s="132"/>
      <c r="G2781" s="133">
        <v>20</v>
      </c>
      <c r="H2781" s="133"/>
      <c r="I2781" s="71">
        <v>0</v>
      </c>
      <c r="K2781" s="71">
        <v>20</v>
      </c>
      <c r="M2781" s="133">
        <v>30</v>
      </c>
      <c r="N2781" s="133"/>
      <c r="P2781" s="71">
        <v>30</v>
      </c>
      <c r="R2781" s="132" t="s">
        <v>2921</v>
      </c>
      <c r="S2781" s="132"/>
      <c r="T2781" s="132"/>
      <c r="U2781" s="132"/>
      <c r="V2781" s="132"/>
      <c r="W2781" s="132"/>
      <c r="X2781" s="132"/>
      <c r="Y2781" s="132"/>
    </row>
    <row r="2782" spans="1:25" ht="0.75" customHeight="1" x14ac:dyDescent="0.25"/>
    <row r="2783" spans="1:25" x14ac:dyDescent="0.25">
      <c r="A2783" s="132" t="s">
        <v>2922</v>
      </c>
      <c r="B2783" s="132"/>
      <c r="C2783" s="132"/>
      <c r="D2783" s="132"/>
      <c r="G2783" s="133">
        <v>40889</v>
      </c>
      <c r="H2783" s="133"/>
      <c r="I2783" s="71">
        <v>0</v>
      </c>
      <c r="K2783" s="71">
        <v>40889</v>
      </c>
      <c r="M2783" s="133">
        <v>61333.5</v>
      </c>
      <c r="N2783" s="133"/>
      <c r="P2783" s="71">
        <v>61333.5</v>
      </c>
      <c r="R2783" s="132" t="s">
        <v>2923</v>
      </c>
      <c r="S2783" s="132"/>
      <c r="T2783" s="132"/>
      <c r="U2783" s="132"/>
      <c r="V2783" s="132"/>
      <c r="W2783" s="132"/>
      <c r="X2783" s="132"/>
      <c r="Y2783" s="132"/>
    </row>
    <row r="2784" spans="1:25" ht="0.75" customHeight="1" x14ac:dyDescent="0.25"/>
    <row r="2785" spans="1:25" x14ac:dyDescent="0.25">
      <c r="A2785" s="132" t="s">
        <v>2924</v>
      </c>
      <c r="B2785" s="132"/>
      <c r="C2785" s="132"/>
      <c r="D2785" s="132"/>
      <c r="G2785" s="133">
        <v>22810.3</v>
      </c>
      <c r="H2785" s="133"/>
      <c r="I2785" s="71">
        <v>450</v>
      </c>
      <c r="K2785" s="71">
        <v>22360.3</v>
      </c>
      <c r="M2785" s="133">
        <v>34215.449999999997</v>
      </c>
      <c r="N2785" s="133"/>
      <c r="P2785" s="71">
        <v>33765.449999999997</v>
      </c>
      <c r="R2785" s="132" t="s">
        <v>2925</v>
      </c>
      <c r="S2785" s="132"/>
      <c r="T2785" s="132"/>
      <c r="U2785" s="132"/>
      <c r="V2785" s="132"/>
      <c r="W2785" s="132"/>
      <c r="X2785" s="132"/>
      <c r="Y2785" s="132"/>
    </row>
    <row r="2786" spans="1:25" ht="0.75" customHeight="1" x14ac:dyDescent="0.25"/>
    <row r="2787" spans="1:25" x14ac:dyDescent="0.25">
      <c r="A2787" s="132" t="s">
        <v>2926</v>
      </c>
      <c r="B2787" s="132"/>
      <c r="C2787" s="132"/>
      <c r="D2787" s="132"/>
      <c r="G2787" s="133">
        <v>0</v>
      </c>
      <c r="H2787" s="133"/>
      <c r="I2787" s="71">
        <v>115000</v>
      </c>
      <c r="K2787" s="71">
        <v>-115000</v>
      </c>
      <c r="M2787" s="133">
        <v>0</v>
      </c>
      <c r="N2787" s="133"/>
      <c r="P2787" s="71">
        <v>-115000</v>
      </c>
      <c r="R2787" s="132" t="s">
        <v>2927</v>
      </c>
      <c r="S2787" s="132"/>
      <c r="T2787" s="132"/>
      <c r="U2787" s="132"/>
      <c r="V2787" s="132"/>
      <c r="W2787" s="132"/>
      <c r="X2787" s="132"/>
      <c r="Y2787" s="132"/>
    </row>
    <row r="2788" spans="1:25" ht="0.75" customHeight="1" x14ac:dyDescent="0.25"/>
    <row r="2789" spans="1:25" x14ac:dyDescent="0.25">
      <c r="A2789" s="132" t="s">
        <v>2928</v>
      </c>
      <c r="B2789" s="132"/>
      <c r="C2789" s="132"/>
      <c r="D2789" s="132"/>
      <c r="G2789" s="133">
        <v>2985</v>
      </c>
      <c r="H2789" s="133"/>
      <c r="I2789" s="71">
        <v>18500</v>
      </c>
      <c r="K2789" s="71">
        <v>-15515</v>
      </c>
      <c r="M2789" s="133">
        <v>4477.5</v>
      </c>
      <c r="N2789" s="133"/>
      <c r="P2789" s="71">
        <v>-14022.5</v>
      </c>
      <c r="R2789" s="132" t="s">
        <v>2929</v>
      </c>
      <c r="S2789" s="132"/>
      <c r="T2789" s="132"/>
      <c r="U2789" s="132"/>
      <c r="V2789" s="132"/>
      <c r="W2789" s="132"/>
      <c r="X2789" s="132"/>
      <c r="Y2789" s="132"/>
    </row>
    <row r="2790" spans="1:25" ht="0.75" customHeight="1" x14ac:dyDescent="0.25"/>
    <row r="2791" spans="1:25" x14ac:dyDescent="0.25">
      <c r="A2791" s="132" t="s">
        <v>2930</v>
      </c>
      <c r="B2791" s="132"/>
      <c r="C2791" s="132"/>
      <c r="D2791" s="132"/>
      <c r="G2791" s="133">
        <v>4076</v>
      </c>
      <c r="H2791" s="133"/>
      <c r="I2791" s="71">
        <v>0</v>
      </c>
      <c r="K2791" s="71">
        <v>4076</v>
      </c>
      <c r="M2791" s="133">
        <v>6114</v>
      </c>
      <c r="N2791" s="133"/>
      <c r="P2791" s="71">
        <v>6114</v>
      </c>
      <c r="R2791" s="132" t="s">
        <v>2931</v>
      </c>
      <c r="S2791" s="132"/>
      <c r="T2791" s="132"/>
      <c r="U2791" s="132"/>
      <c r="V2791" s="132"/>
      <c r="W2791" s="132"/>
      <c r="X2791" s="132"/>
      <c r="Y2791" s="132"/>
    </row>
    <row r="2792" spans="1:25" ht="0.75" customHeight="1" x14ac:dyDescent="0.25"/>
    <row r="2793" spans="1:25" x14ac:dyDescent="0.25">
      <c r="A2793" s="132" t="s">
        <v>2932</v>
      </c>
      <c r="B2793" s="132"/>
      <c r="C2793" s="132"/>
      <c r="D2793" s="132"/>
      <c r="G2793" s="133">
        <v>63277.65</v>
      </c>
      <c r="H2793" s="133"/>
      <c r="I2793" s="71">
        <v>90000</v>
      </c>
      <c r="K2793" s="71">
        <v>-26722.35</v>
      </c>
      <c r="M2793" s="133">
        <v>94916.475000000006</v>
      </c>
      <c r="N2793" s="133"/>
      <c r="P2793" s="71">
        <v>4916.4750000000004</v>
      </c>
      <c r="R2793" s="132" t="s">
        <v>2933</v>
      </c>
      <c r="S2793" s="132"/>
      <c r="T2793" s="132"/>
      <c r="U2793" s="132"/>
      <c r="V2793" s="132"/>
      <c r="W2793" s="132"/>
      <c r="X2793" s="132"/>
      <c r="Y2793" s="132"/>
    </row>
    <row r="2794" spans="1:25" ht="0.75" customHeight="1" x14ac:dyDescent="0.25"/>
    <row r="2795" spans="1:25" x14ac:dyDescent="0.25">
      <c r="A2795" s="132" t="s">
        <v>2934</v>
      </c>
      <c r="B2795" s="132"/>
      <c r="C2795" s="132"/>
      <c r="D2795" s="132"/>
      <c r="G2795" s="133">
        <v>10200</v>
      </c>
      <c r="H2795" s="133"/>
      <c r="I2795" s="71">
        <v>0</v>
      </c>
      <c r="K2795" s="71">
        <v>10200</v>
      </c>
      <c r="M2795" s="133">
        <v>15300</v>
      </c>
      <c r="N2795" s="133"/>
      <c r="P2795" s="71">
        <v>15300</v>
      </c>
      <c r="R2795" s="132" t="s">
        <v>2935</v>
      </c>
      <c r="S2795" s="132"/>
      <c r="T2795" s="132"/>
      <c r="U2795" s="132"/>
      <c r="V2795" s="132"/>
      <c r="W2795" s="132"/>
      <c r="X2795" s="132"/>
      <c r="Y2795" s="132"/>
    </row>
    <row r="2796" spans="1:25" ht="0.75" customHeight="1" x14ac:dyDescent="0.25"/>
    <row r="2797" spans="1:25" x14ac:dyDescent="0.25">
      <c r="A2797" s="132" t="s">
        <v>2936</v>
      </c>
      <c r="B2797" s="132"/>
      <c r="C2797" s="132"/>
      <c r="D2797" s="132"/>
      <c r="G2797" s="133">
        <v>5021.96</v>
      </c>
      <c r="H2797" s="133"/>
      <c r="I2797" s="71">
        <v>56000</v>
      </c>
      <c r="K2797" s="71">
        <v>-50978.04</v>
      </c>
      <c r="M2797" s="133">
        <v>7532.94</v>
      </c>
      <c r="N2797" s="133"/>
      <c r="P2797" s="71">
        <v>-48467.06</v>
      </c>
      <c r="R2797" s="132" t="s">
        <v>2937</v>
      </c>
      <c r="S2797" s="132"/>
      <c r="T2797" s="132"/>
      <c r="U2797" s="132"/>
      <c r="V2797" s="132"/>
      <c r="W2797" s="132"/>
      <c r="X2797" s="132"/>
      <c r="Y2797" s="132"/>
    </row>
    <row r="2798" spans="1:25" ht="0.75" customHeight="1" x14ac:dyDescent="0.25"/>
    <row r="2799" spans="1:25" x14ac:dyDescent="0.25">
      <c r="A2799" s="132" t="s">
        <v>2938</v>
      </c>
      <c r="B2799" s="132"/>
      <c r="C2799" s="132"/>
      <c r="D2799" s="132"/>
      <c r="G2799" s="133">
        <v>3075</v>
      </c>
      <c r="H2799" s="133"/>
      <c r="I2799" s="71">
        <v>250000</v>
      </c>
      <c r="K2799" s="71">
        <v>-246925</v>
      </c>
      <c r="M2799" s="133">
        <v>4612.5</v>
      </c>
      <c r="N2799" s="133"/>
      <c r="P2799" s="71">
        <v>-245387.5</v>
      </c>
      <c r="R2799" s="132" t="s">
        <v>2939</v>
      </c>
      <c r="S2799" s="132"/>
      <c r="T2799" s="132"/>
      <c r="U2799" s="132"/>
      <c r="V2799" s="132"/>
      <c r="W2799" s="132"/>
      <c r="X2799" s="132"/>
      <c r="Y2799" s="132"/>
    </row>
    <row r="2800" spans="1:25" ht="0.75" customHeight="1" x14ac:dyDescent="0.25"/>
    <row r="2801" spans="1:25" x14ac:dyDescent="0.25">
      <c r="A2801" s="132" t="s">
        <v>2940</v>
      </c>
      <c r="B2801" s="132"/>
      <c r="C2801" s="132"/>
      <c r="D2801" s="132"/>
      <c r="G2801" s="133">
        <v>411</v>
      </c>
      <c r="H2801" s="133"/>
      <c r="I2801" s="71">
        <v>0</v>
      </c>
      <c r="K2801" s="71">
        <v>411</v>
      </c>
      <c r="M2801" s="133">
        <v>616.5</v>
      </c>
      <c r="N2801" s="133"/>
      <c r="P2801" s="71">
        <v>616.5</v>
      </c>
      <c r="R2801" s="132" t="s">
        <v>2941</v>
      </c>
      <c r="S2801" s="132"/>
      <c r="T2801" s="132"/>
      <c r="U2801" s="132"/>
      <c r="V2801" s="132"/>
      <c r="W2801" s="132"/>
      <c r="X2801" s="132"/>
      <c r="Y2801" s="132"/>
    </row>
    <row r="2802" spans="1:25" ht="0.75" customHeight="1" x14ac:dyDescent="0.25"/>
    <row r="2803" spans="1:25" x14ac:dyDescent="0.25">
      <c r="A2803" s="132" t="s">
        <v>2942</v>
      </c>
      <c r="B2803" s="132"/>
      <c r="C2803" s="132"/>
      <c r="D2803" s="132"/>
      <c r="G2803" s="133">
        <v>0</v>
      </c>
      <c r="H2803" s="133"/>
      <c r="I2803" s="71">
        <v>28000</v>
      </c>
      <c r="K2803" s="71">
        <v>-28000</v>
      </c>
      <c r="M2803" s="133">
        <v>0</v>
      </c>
      <c r="N2803" s="133"/>
      <c r="P2803" s="71">
        <v>-28000</v>
      </c>
      <c r="R2803" s="132" t="s">
        <v>2943</v>
      </c>
      <c r="S2803" s="132"/>
      <c r="T2803" s="132"/>
      <c r="U2803" s="132"/>
      <c r="V2803" s="132"/>
      <c r="W2803" s="132"/>
      <c r="X2803" s="132"/>
      <c r="Y2803" s="132"/>
    </row>
    <row r="2804" spans="1:25" x14ac:dyDescent="0.25">
      <c r="A2804" s="132" t="s">
        <v>2944</v>
      </c>
      <c r="B2804" s="132"/>
      <c r="C2804" s="132"/>
      <c r="D2804" s="132"/>
      <c r="G2804" s="133">
        <v>4955</v>
      </c>
      <c r="H2804" s="133"/>
      <c r="I2804" s="71">
        <v>134998</v>
      </c>
      <c r="K2804" s="71">
        <v>-130043</v>
      </c>
      <c r="M2804" s="133">
        <v>7432.5</v>
      </c>
      <c r="N2804" s="133"/>
      <c r="P2804" s="71">
        <v>-127565.5</v>
      </c>
      <c r="R2804" s="132" t="s">
        <v>2945</v>
      </c>
      <c r="S2804" s="132"/>
      <c r="T2804" s="132"/>
      <c r="U2804" s="132"/>
      <c r="V2804" s="132"/>
      <c r="W2804" s="132"/>
      <c r="X2804" s="132"/>
      <c r="Y2804" s="132"/>
    </row>
    <row r="2805" spans="1:25" ht="0.75" customHeight="1" x14ac:dyDescent="0.25"/>
    <row r="2806" spans="1:25" x14ac:dyDescent="0.25">
      <c r="A2806" s="132" t="s">
        <v>2946</v>
      </c>
      <c r="B2806" s="132"/>
      <c r="C2806" s="132"/>
      <c r="D2806" s="132"/>
      <c r="G2806" s="133">
        <v>2000</v>
      </c>
      <c r="H2806" s="133"/>
      <c r="I2806" s="71">
        <v>0</v>
      </c>
      <c r="K2806" s="71">
        <v>2000</v>
      </c>
      <c r="M2806" s="133">
        <v>3000</v>
      </c>
      <c r="N2806" s="133"/>
      <c r="P2806" s="71">
        <v>3000</v>
      </c>
      <c r="R2806" s="132" t="s">
        <v>2947</v>
      </c>
      <c r="S2806" s="132"/>
      <c r="T2806" s="132"/>
      <c r="U2806" s="132"/>
      <c r="V2806" s="132"/>
      <c r="W2806" s="132"/>
      <c r="X2806" s="132"/>
      <c r="Y2806" s="132"/>
    </row>
    <row r="2807" spans="1:25" ht="0.75" customHeight="1" x14ac:dyDescent="0.25"/>
    <row r="2808" spans="1:25" x14ac:dyDescent="0.25">
      <c r="A2808" s="132" t="s">
        <v>2948</v>
      </c>
      <c r="B2808" s="132"/>
      <c r="C2808" s="132"/>
      <c r="D2808" s="132"/>
      <c r="G2808" s="133">
        <v>0</v>
      </c>
      <c r="H2808" s="133"/>
      <c r="I2808" s="71">
        <v>1750</v>
      </c>
      <c r="K2808" s="71">
        <v>-1750</v>
      </c>
      <c r="M2808" s="133">
        <v>0</v>
      </c>
      <c r="N2808" s="133"/>
      <c r="P2808" s="71">
        <v>-1750</v>
      </c>
      <c r="R2808" s="132" t="s">
        <v>2949</v>
      </c>
      <c r="S2808" s="132"/>
      <c r="T2808" s="132"/>
      <c r="U2808" s="132"/>
      <c r="V2808" s="132"/>
      <c r="W2808" s="132"/>
      <c r="X2808" s="132"/>
      <c r="Y2808" s="132"/>
    </row>
    <row r="2809" spans="1:25" ht="0.75" customHeight="1" x14ac:dyDescent="0.25"/>
    <row r="2810" spans="1:25" x14ac:dyDescent="0.25">
      <c r="A2810" s="132" t="s">
        <v>2950</v>
      </c>
      <c r="B2810" s="132"/>
      <c r="C2810" s="132"/>
      <c r="D2810" s="132"/>
      <c r="G2810" s="133">
        <v>18149.98</v>
      </c>
      <c r="H2810" s="133"/>
      <c r="I2810" s="71">
        <v>0</v>
      </c>
      <c r="K2810" s="71">
        <v>18149.98</v>
      </c>
      <c r="M2810" s="133">
        <v>27224.97</v>
      </c>
      <c r="N2810" s="133"/>
      <c r="P2810" s="71">
        <v>27224.97</v>
      </c>
      <c r="R2810" s="132" t="s">
        <v>2951</v>
      </c>
      <c r="S2810" s="132"/>
      <c r="T2810" s="132"/>
      <c r="U2810" s="132"/>
      <c r="V2810" s="132"/>
      <c r="W2810" s="132"/>
      <c r="X2810" s="132"/>
      <c r="Y2810" s="132"/>
    </row>
    <row r="2811" spans="1:25" ht="0.75" customHeight="1" x14ac:dyDescent="0.25"/>
    <row r="2812" spans="1:25" x14ac:dyDescent="0.25">
      <c r="A2812" s="132" t="s">
        <v>2952</v>
      </c>
      <c r="B2812" s="132"/>
      <c r="C2812" s="132"/>
      <c r="D2812" s="132"/>
      <c r="G2812" s="133">
        <v>0</v>
      </c>
      <c r="H2812" s="133"/>
      <c r="I2812" s="71">
        <v>134998</v>
      </c>
      <c r="K2812" s="71">
        <v>-134998</v>
      </c>
      <c r="M2812" s="133">
        <v>0</v>
      </c>
      <c r="N2812" s="133"/>
      <c r="P2812" s="71">
        <v>-134998</v>
      </c>
      <c r="R2812" s="132" t="s">
        <v>2953</v>
      </c>
      <c r="S2812" s="132"/>
      <c r="T2812" s="132"/>
      <c r="U2812" s="132"/>
      <c r="V2812" s="132"/>
      <c r="W2812" s="132"/>
      <c r="X2812" s="132"/>
      <c r="Y2812" s="132"/>
    </row>
    <row r="2813" spans="1:25" ht="0.75" customHeight="1" x14ac:dyDescent="0.25"/>
    <row r="2814" spans="1:25" x14ac:dyDescent="0.25">
      <c r="A2814" s="132" t="s">
        <v>2954</v>
      </c>
      <c r="B2814" s="132"/>
      <c r="C2814" s="132"/>
      <c r="D2814" s="132"/>
      <c r="G2814" s="133">
        <v>22750</v>
      </c>
      <c r="H2814" s="133"/>
      <c r="I2814" s="71">
        <v>0</v>
      </c>
      <c r="K2814" s="71">
        <v>22750</v>
      </c>
      <c r="M2814" s="133">
        <v>34125</v>
      </c>
      <c r="N2814" s="133"/>
      <c r="P2814" s="71">
        <v>34125</v>
      </c>
      <c r="R2814" s="132" t="s">
        <v>2955</v>
      </c>
      <c r="S2814" s="132"/>
      <c r="T2814" s="132"/>
      <c r="U2814" s="132"/>
      <c r="V2814" s="132"/>
      <c r="W2814" s="132"/>
      <c r="X2814" s="132"/>
      <c r="Y2814" s="132"/>
    </row>
    <row r="2815" spans="1:25" ht="0.75" customHeight="1" x14ac:dyDescent="0.25"/>
    <row r="2816" spans="1:25" x14ac:dyDescent="0.25">
      <c r="A2816" s="132" t="s">
        <v>2956</v>
      </c>
      <c r="B2816" s="132"/>
      <c r="C2816" s="132"/>
      <c r="D2816" s="132"/>
      <c r="G2816" s="133">
        <v>28000</v>
      </c>
      <c r="H2816" s="133"/>
      <c r="I2816" s="71">
        <v>58000</v>
      </c>
      <c r="K2816" s="71">
        <v>-30000</v>
      </c>
      <c r="M2816" s="133">
        <v>42000</v>
      </c>
      <c r="N2816" s="133"/>
      <c r="P2816" s="71">
        <v>-16000</v>
      </c>
      <c r="R2816" s="132" t="s">
        <v>2957</v>
      </c>
      <c r="S2816" s="132"/>
      <c r="T2816" s="132"/>
      <c r="U2816" s="132"/>
      <c r="V2816" s="132"/>
      <c r="W2816" s="132"/>
      <c r="X2816" s="132"/>
      <c r="Y2816" s="132"/>
    </row>
    <row r="2817" spans="1:25" ht="0.75" customHeight="1" x14ac:dyDescent="0.25"/>
    <row r="2818" spans="1:25" x14ac:dyDescent="0.25">
      <c r="A2818" s="132" t="s">
        <v>2958</v>
      </c>
      <c r="B2818" s="132"/>
      <c r="C2818" s="132"/>
      <c r="D2818" s="132"/>
      <c r="G2818" s="133">
        <v>0</v>
      </c>
      <c r="H2818" s="133"/>
      <c r="I2818" s="71">
        <v>50000</v>
      </c>
      <c r="K2818" s="71">
        <v>-50000</v>
      </c>
      <c r="M2818" s="133">
        <v>0</v>
      </c>
      <c r="N2818" s="133"/>
      <c r="P2818" s="71">
        <v>-50000</v>
      </c>
      <c r="R2818" s="132" t="s">
        <v>2959</v>
      </c>
      <c r="S2818" s="132"/>
      <c r="T2818" s="132"/>
      <c r="U2818" s="132"/>
      <c r="V2818" s="132"/>
      <c r="W2818" s="132"/>
      <c r="X2818" s="132"/>
      <c r="Y2818" s="132"/>
    </row>
    <row r="2819" spans="1:25" ht="0.75" customHeight="1" x14ac:dyDescent="0.25"/>
    <row r="2820" spans="1:25" x14ac:dyDescent="0.25">
      <c r="A2820" s="132" t="s">
        <v>2960</v>
      </c>
      <c r="B2820" s="132"/>
      <c r="C2820" s="132"/>
      <c r="D2820" s="132"/>
      <c r="G2820" s="133">
        <v>15240.71</v>
      </c>
      <c r="H2820" s="133"/>
      <c r="I2820" s="71">
        <v>50000</v>
      </c>
      <c r="K2820" s="71">
        <v>-34759.29</v>
      </c>
      <c r="M2820" s="133">
        <v>22861.064999999999</v>
      </c>
      <c r="N2820" s="133"/>
      <c r="P2820" s="71">
        <v>-27138.935000000001</v>
      </c>
      <c r="R2820" s="132" t="s">
        <v>2961</v>
      </c>
      <c r="S2820" s="132"/>
      <c r="T2820" s="132"/>
      <c r="U2820" s="132"/>
      <c r="V2820" s="132"/>
      <c r="W2820" s="132"/>
      <c r="X2820" s="132"/>
      <c r="Y2820" s="132"/>
    </row>
    <row r="2821" spans="1:25" ht="0.75" customHeight="1" x14ac:dyDescent="0.25"/>
    <row r="2822" spans="1:25" x14ac:dyDescent="0.25">
      <c r="A2822" s="132" t="s">
        <v>2962</v>
      </c>
      <c r="B2822" s="132"/>
      <c r="C2822" s="132"/>
      <c r="D2822" s="132"/>
      <c r="G2822" s="133">
        <v>23101.84</v>
      </c>
      <c r="H2822" s="133"/>
      <c r="I2822" s="71">
        <v>28666.67</v>
      </c>
      <c r="K2822" s="71">
        <v>-5564.83</v>
      </c>
      <c r="M2822" s="133">
        <v>34652.76</v>
      </c>
      <c r="N2822" s="133"/>
      <c r="P2822" s="71">
        <v>5986.09</v>
      </c>
      <c r="R2822" s="132" t="s">
        <v>2963</v>
      </c>
      <c r="S2822" s="132"/>
      <c r="T2822" s="132"/>
      <c r="U2822" s="132"/>
      <c r="V2822" s="132"/>
      <c r="W2822" s="132"/>
      <c r="X2822" s="132"/>
      <c r="Y2822" s="132"/>
    </row>
    <row r="2823" spans="1:25" ht="0.75" customHeight="1" x14ac:dyDescent="0.25"/>
    <row r="2824" spans="1:25" x14ac:dyDescent="0.25">
      <c r="A2824" s="132" t="s">
        <v>2964</v>
      </c>
      <c r="B2824" s="132"/>
      <c r="C2824" s="132"/>
      <c r="D2824" s="132"/>
      <c r="G2824" s="133">
        <v>12108.75</v>
      </c>
      <c r="H2824" s="133"/>
      <c r="I2824" s="71">
        <v>36666.67</v>
      </c>
      <c r="K2824" s="71">
        <v>-24557.919999999998</v>
      </c>
      <c r="M2824" s="133">
        <v>18163.125</v>
      </c>
      <c r="N2824" s="133"/>
      <c r="P2824" s="71">
        <v>-18503.544999999998</v>
      </c>
      <c r="R2824" s="132" t="s">
        <v>2965</v>
      </c>
      <c r="S2824" s="132"/>
      <c r="T2824" s="132"/>
      <c r="U2824" s="132"/>
      <c r="V2824" s="132"/>
      <c r="W2824" s="132"/>
      <c r="X2824" s="132"/>
      <c r="Y2824" s="132"/>
    </row>
    <row r="2825" spans="1:25" ht="0.75" customHeight="1" x14ac:dyDescent="0.25"/>
    <row r="2826" spans="1:25" x14ac:dyDescent="0.25">
      <c r="A2826" s="132" t="s">
        <v>2966</v>
      </c>
      <c r="B2826" s="132"/>
      <c r="C2826" s="132"/>
      <c r="D2826" s="132"/>
      <c r="G2826" s="133">
        <v>4263.8</v>
      </c>
      <c r="H2826" s="133"/>
      <c r="I2826" s="71">
        <v>0</v>
      </c>
      <c r="K2826" s="71">
        <v>4263.8</v>
      </c>
      <c r="M2826" s="133">
        <v>6395.7</v>
      </c>
      <c r="N2826" s="133"/>
      <c r="P2826" s="71">
        <v>6395.7</v>
      </c>
      <c r="R2826" s="132" t="s">
        <v>2967</v>
      </c>
      <c r="S2826" s="132"/>
      <c r="T2826" s="132"/>
      <c r="U2826" s="132"/>
      <c r="V2826" s="132"/>
      <c r="W2826" s="132"/>
      <c r="X2826" s="132"/>
      <c r="Y2826" s="132"/>
    </row>
    <row r="2827" spans="1:25" ht="0.75" customHeight="1" x14ac:dyDescent="0.25"/>
    <row r="2828" spans="1:25" x14ac:dyDescent="0.25">
      <c r="A2828" s="132" t="s">
        <v>2968</v>
      </c>
      <c r="B2828" s="132"/>
      <c r="C2828" s="132"/>
      <c r="D2828" s="132"/>
      <c r="G2828" s="133">
        <v>25976.66</v>
      </c>
      <c r="H2828" s="133"/>
      <c r="I2828" s="71">
        <v>0</v>
      </c>
      <c r="K2828" s="71">
        <v>25976.66</v>
      </c>
      <c r="M2828" s="133">
        <v>38964.99</v>
      </c>
      <c r="N2828" s="133"/>
      <c r="P2828" s="71">
        <v>38964.99</v>
      </c>
      <c r="R2828" s="132" t="s">
        <v>2969</v>
      </c>
      <c r="S2828" s="132"/>
      <c r="T2828" s="132"/>
      <c r="U2828" s="132"/>
      <c r="V2828" s="132"/>
      <c r="W2828" s="132"/>
      <c r="X2828" s="132"/>
      <c r="Y2828" s="132"/>
    </row>
    <row r="2829" spans="1:25" ht="0.75" customHeight="1" x14ac:dyDescent="0.25"/>
    <row r="2830" spans="1:25" x14ac:dyDescent="0.25">
      <c r="A2830" s="132" t="s">
        <v>2970</v>
      </c>
      <c r="B2830" s="132"/>
      <c r="C2830" s="132"/>
      <c r="D2830" s="132"/>
      <c r="G2830" s="133">
        <v>29633.91</v>
      </c>
      <c r="H2830" s="133"/>
      <c r="I2830" s="71">
        <v>10666.67</v>
      </c>
      <c r="K2830" s="71">
        <v>18967.240000000002</v>
      </c>
      <c r="M2830" s="133">
        <v>44450.864999999998</v>
      </c>
      <c r="N2830" s="133"/>
      <c r="P2830" s="71">
        <v>33784.195</v>
      </c>
      <c r="R2830" s="132" t="s">
        <v>2971</v>
      </c>
      <c r="S2830" s="132"/>
      <c r="T2830" s="132"/>
      <c r="U2830" s="132"/>
      <c r="V2830" s="132"/>
      <c r="W2830" s="132"/>
      <c r="X2830" s="132"/>
      <c r="Y2830" s="132"/>
    </row>
    <row r="2831" spans="1:25" ht="0.75" customHeight="1" x14ac:dyDescent="0.25"/>
    <row r="2832" spans="1:25" x14ac:dyDescent="0.25">
      <c r="A2832" s="132" t="s">
        <v>2972</v>
      </c>
      <c r="B2832" s="132"/>
      <c r="C2832" s="132"/>
      <c r="D2832" s="132"/>
      <c r="G2832" s="133">
        <v>1831.25</v>
      </c>
      <c r="H2832" s="133"/>
      <c r="I2832" s="71">
        <v>52550</v>
      </c>
      <c r="K2832" s="71">
        <v>-50718.75</v>
      </c>
      <c r="M2832" s="133">
        <v>2746.875</v>
      </c>
      <c r="N2832" s="133"/>
      <c r="P2832" s="71">
        <v>-49803.125</v>
      </c>
      <c r="R2832" s="132" t="s">
        <v>2973</v>
      </c>
      <c r="S2832" s="132"/>
      <c r="T2832" s="132"/>
      <c r="U2832" s="132"/>
      <c r="V2832" s="132"/>
      <c r="W2832" s="132"/>
      <c r="X2832" s="132"/>
      <c r="Y2832" s="132"/>
    </row>
    <row r="2833" spans="1:25" ht="0.75" customHeight="1" x14ac:dyDescent="0.25"/>
    <row r="2834" spans="1:25" x14ac:dyDescent="0.25">
      <c r="A2834" s="132" t="s">
        <v>2974</v>
      </c>
      <c r="B2834" s="132"/>
      <c r="C2834" s="132"/>
      <c r="D2834" s="132"/>
      <c r="G2834" s="133">
        <v>1147.5</v>
      </c>
      <c r="H2834" s="133"/>
      <c r="I2834" s="71">
        <v>0</v>
      </c>
      <c r="K2834" s="71">
        <v>1147.5</v>
      </c>
      <c r="M2834" s="133">
        <v>1721.25</v>
      </c>
      <c r="N2834" s="133"/>
      <c r="P2834" s="71">
        <v>1721.25</v>
      </c>
      <c r="R2834" s="132" t="s">
        <v>2975</v>
      </c>
      <c r="S2834" s="132"/>
      <c r="T2834" s="132"/>
      <c r="U2834" s="132"/>
      <c r="V2834" s="132"/>
      <c r="W2834" s="132"/>
      <c r="X2834" s="132"/>
      <c r="Y2834" s="132"/>
    </row>
    <row r="2835" spans="1:25" ht="0.75" customHeight="1" x14ac:dyDescent="0.25"/>
    <row r="2836" spans="1:25" x14ac:dyDescent="0.25">
      <c r="A2836" s="132" t="s">
        <v>2976</v>
      </c>
      <c r="B2836" s="132"/>
      <c r="C2836" s="132"/>
      <c r="D2836" s="132"/>
      <c r="G2836" s="133">
        <v>6075.58</v>
      </c>
      <c r="H2836" s="133"/>
      <c r="I2836" s="71">
        <v>31500</v>
      </c>
      <c r="K2836" s="71">
        <v>-25424.42</v>
      </c>
      <c r="M2836" s="133">
        <v>9113.3700000000008</v>
      </c>
      <c r="N2836" s="133"/>
      <c r="P2836" s="71">
        <v>-22386.63</v>
      </c>
      <c r="R2836" s="132" t="s">
        <v>2977</v>
      </c>
      <c r="S2836" s="132"/>
      <c r="T2836" s="132"/>
      <c r="U2836" s="132"/>
      <c r="V2836" s="132"/>
      <c r="W2836" s="132"/>
      <c r="X2836" s="132"/>
      <c r="Y2836" s="132"/>
    </row>
    <row r="2837" spans="1:25" ht="0.75" customHeight="1" x14ac:dyDescent="0.25"/>
    <row r="2838" spans="1:25" x14ac:dyDescent="0.25">
      <c r="A2838" s="132" t="s">
        <v>2978</v>
      </c>
      <c r="B2838" s="132"/>
      <c r="C2838" s="132"/>
      <c r="D2838" s="132"/>
      <c r="G2838" s="133">
        <v>553859.85</v>
      </c>
      <c r="H2838" s="133"/>
      <c r="I2838" s="71">
        <v>218000</v>
      </c>
      <c r="K2838" s="71">
        <v>335859.85</v>
      </c>
      <c r="M2838" s="133">
        <v>830789.77500000002</v>
      </c>
      <c r="N2838" s="133"/>
      <c r="P2838" s="71">
        <v>612789.77500000002</v>
      </c>
      <c r="R2838" s="132" t="s">
        <v>2979</v>
      </c>
      <c r="S2838" s="132"/>
      <c r="T2838" s="132"/>
      <c r="U2838" s="132"/>
      <c r="V2838" s="132"/>
      <c r="W2838" s="132"/>
      <c r="X2838" s="132"/>
      <c r="Y2838" s="132"/>
    </row>
    <row r="2839" spans="1:25" ht="0.75" customHeight="1" x14ac:dyDescent="0.25"/>
    <row r="2840" spans="1:25" x14ac:dyDescent="0.25">
      <c r="A2840" s="132" t="s">
        <v>2980</v>
      </c>
      <c r="B2840" s="132"/>
      <c r="C2840" s="132"/>
      <c r="D2840" s="132"/>
      <c r="G2840" s="133">
        <v>1737.26</v>
      </c>
      <c r="H2840" s="133"/>
      <c r="I2840" s="71">
        <v>41500</v>
      </c>
      <c r="K2840" s="71">
        <v>-39762.74</v>
      </c>
      <c r="M2840" s="133">
        <v>2605.89</v>
      </c>
      <c r="N2840" s="133"/>
      <c r="P2840" s="71">
        <v>-38894.11</v>
      </c>
      <c r="R2840" s="132" t="s">
        <v>2981</v>
      </c>
      <c r="S2840" s="132"/>
      <c r="T2840" s="132"/>
      <c r="U2840" s="132"/>
      <c r="V2840" s="132"/>
      <c r="W2840" s="132"/>
      <c r="X2840" s="132"/>
      <c r="Y2840" s="132"/>
    </row>
    <row r="2841" spans="1:25" ht="0.75" customHeight="1" x14ac:dyDescent="0.25"/>
    <row r="2842" spans="1:25" x14ac:dyDescent="0.25">
      <c r="A2842" s="132" t="s">
        <v>2982</v>
      </c>
      <c r="B2842" s="132"/>
      <c r="C2842" s="132"/>
      <c r="D2842" s="132"/>
      <c r="G2842" s="133">
        <v>63</v>
      </c>
      <c r="H2842" s="133"/>
      <c r="I2842" s="71">
        <v>0</v>
      </c>
      <c r="K2842" s="71">
        <v>63</v>
      </c>
      <c r="M2842" s="133">
        <v>94.5</v>
      </c>
      <c r="N2842" s="133"/>
      <c r="P2842" s="71">
        <v>94.5</v>
      </c>
      <c r="R2842" s="132" t="s">
        <v>2983</v>
      </c>
      <c r="S2842" s="132"/>
      <c r="T2842" s="132"/>
      <c r="U2842" s="132"/>
      <c r="V2842" s="132"/>
      <c r="W2842" s="132"/>
      <c r="X2842" s="132"/>
      <c r="Y2842" s="132"/>
    </row>
    <row r="2843" spans="1:25" ht="2.25" customHeight="1" x14ac:dyDescent="0.25"/>
    <row r="2844" spans="1:25" ht="17.25" customHeight="1" x14ac:dyDescent="0.25">
      <c r="A2844" s="134" t="s">
        <v>2984</v>
      </c>
      <c r="B2844" s="134"/>
      <c r="C2844" s="134"/>
      <c r="D2844" s="134"/>
      <c r="E2844" s="134"/>
      <c r="G2844" s="72">
        <v>1076552.02</v>
      </c>
      <c r="I2844" s="72">
        <v>1542246.01</v>
      </c>
      <c r="K2844" s="72">
        <v>-465693.99</v>
      </c>
      <c r="M2844" s="135">
        <v>1614828.03</v>
      </c>
      <c r="N2844" s="135"/>
      <c r="P2844" s="72">
        <v>72582.02</v>
      </c>
    </row>
    <row r="2845" spans="1:25" ht="0.75" customHeight="1" x14ac:dyDescent="0.25"/>
    <row r="2846" spans="1:25" x14ac:dyDescent="0.25">
      <c r="A2846" s="132" t="s">
        <v>2985</v>
      </c>
      <c r="B2846" s="132"/>
      <c r="C2846" s="132"/>
      <c r="D2846" s="132"/>
      <c r="G2846" s="133">
        <v>555.26</v>
      </c>
      <c r="H2846" s="133"/>
      <c r="I2846" s="71">
        <v>300</v>
      </c>
      <c r="K2846" s="71">
        <v>255.26</v>
      </c>
      <c r="M2846" s="133">
        <v>832.89</v>
      </c>
      <c r="N2846" s="133"/>
      <c r="P2846" s="71">
        <v>532.89</v>
      </c>
      <c r="R2846" s="132" t="s">
        <v>2986</v>
      </c>
      <c r="S2846" s="132"/>
      <c r="T2846" s="132"/>
      <c r="U2846" s="132"/>
      <c r="V2846" s="132"/>
      <c r="W2846" s="132"/>
      <c r="X2846" s="132"/>
      <c r="Y2846" s="132"/>
    </row>
    <row r="2847" spans="1:25" ht="0.75" customHeight="1" x14ac:dyDescent="0.25"/>
    <row r="2848" spans="1:25" x14ac:dyDescent="0.25">
      <c r="A2848" s="132" t="s">
        <v>2987</v>
      </c>
      <c r="B2848" s="132"/>
      <c r="C2848" s="132"/>
      <c r="D2848" s="132"/>
      <c r="G2848" s="133">
        <v>-287</v>
      </c>
      <c r="H2848" s="133"/>
      <c r="I2848" s="71">
        <v>0</v>
      </c>
      <c r="K2848" s="71">
        <v>-287</v>
      </c>
      <c r="M2848" s="133">
        <v>-430.5</v>
      </c>
      <c r="N2848" s="133"/>
      <c r="P2848" s="71">
        <v>-430.5</v>
      </c>
      <c r="R2848" s="132" t="s">
        <v>2988</v>
      </c>
      <c r="S2848" s="132"/>
      <c r="T2848" s="132"/>
      <c r="U2848" s="132"/>
      <c r="V2848" s="132"/>
      <c r="W2848" s="132"/>
      <c r="X2848" s="132"/>
      <c r="Y2848" s="132"/>
    </row>
    <row r="2849" spans="1:25" ht="0.75" customHeight="1" x14ac:dyDescent="0.25"/>
    <row r="2850" spans="1:25" x14ac:dyDescent="0.25">
      <c r="A2850" s="132" t="s">
        <v>2989</v>
      </c>
      <c r="B2850" s="132"/>
      <c r="C2850" s="132"/>
      <c r="D2850" s="132"/>
      <c r="G2850" s="133">
        <v>12.52</v>
      </c>
      <c r="H2850" s="133"/>
      <c r="I2850" s="71">
        <v>250</v>
      </c>
      <c r="K2850" s="71">
        <v>-237.48</v>
      </c>
      <c r="M2850" s="133">
        <v>18.78</v>
      </c>
      <c r="N2850" s="133"/>
      <c r="P2850" s="71">
        <v>-231.22</v>
      </c>
      <c r="R2850" s="132" t="s">
        <v>2990</v>
      </c>
      <c r="S2850" s="132"/>
      <c r="T2850" s="132"/>
      <c r="U2850" s="132"/>
      <c r="V2850" s="132"/>
      <c r="W2850" s="132"/>
      <c r="X2850" s="132"/>
      <c r="Y2850" s="132"/>
    </row>
    <row r="2851" spans="1:25" ht="0.75" customHeight="1" x14ac:dyDescent="0.25"/>
    <row r="2852" spans="1:25" x14ac:dyDescent="0.25">
      <c r="A2852" s="132" t="s">
        <v>2991</v>
      </c>
      <c r="B2852" s="132"/>
      <c r="C2852" s="132"/>
      <c r="D2852" s="132"/>
      <c r="G2852" s="133">
        <v>320.91000000000003</v>
      </c>
      <c r="H2852" s="133"/>
      <c r="I2852" s="71">
        <v>250</v>
      </c>
      <c r="K2852" s="71">
        <v>70.91</v>
      </c>
      <c r="M2852" s="133">
        <v>481.36500000000001</v>
      </c>
      <c r="N2852" s="133"/>
      <c r="P2852" s="71">
        <v>231.36500000000001</v>
      </c>
      <c r="R2852" s="132" t="s">
        <v>2992</v>
      </c>
      <c r="S2852" s="132"/>
      <c r="T2852" s="132"/>
      <c r="U2852" s="132"/>
      <c r="V2852" s="132"/>
      <c r="W2852" s="132"/>
      <c r="X2852" s="132"/>
      <c r="Y2852" s="132"/>
    </row>
    <row r="2853" spans="1:25" ht="0.75" customHeight="1" x14ac:dyDescent="0.25"/>
    <row r="2854" spans="1:25" x14ac:dyDescent="0.25">
      <c r="A2854" s="132" t="s">
        <v>2993</v>
      </c>
      <c r="B2854" s="132"/>
      <c r="C2854" s="132"/>
      <c r="D2854" s="132"/>
      <c r="G2854" s="133">
        <v>3.58</v>
      </c>
      <c r="H2854" s="133"/>
      <c r="I2854" s="71">
        <v>0</v>
      </c>
      <c r="K2854" s="71">
        <v>3.58</v>
      </c>
      <c r="M2854" s="133">
        <v>5.37</v>
      </c>
      <c r="N2854" s="133"/>
      <c r="P2854" s="71">
        <v>5.37</v>
      </c>
      <c r="R2854" s="132" t="s">
        <v>2994</v>
      </c>
      <c r="S2854" s="132"/>
      <c r="T2854" s="132"/>
      <c r="U2854" s="132"/>
      <c r="V2854" s="132"/>
      <c r="W2854" s="132"/>
      <c r="X2854" s="132"/>
      <c r="Y2854" s="132"/>
    </row>
    <row r="2855" spans="1:25" ht="0.75" customHeight="1" x14ac:dyDescent="0.25"/>
    <row r="2856" spans="1:25" x14ac:dyDescent="0.25">
      <c r="A2856" s="132" t="s">
        <v>2995</v>
      </c>
      <c r="B2856" s="132"/>
      <c r="C2856" s="132"/>
      <c r="D2856" s="132"/>
      <c r="G2856" s="133">
        <v>1.79</v>
      </c>
      <c r="H2856" s="133"/>
      <c r="I2856" s="71">
        <v>0</v>
      </c>
      <c r="K2856" s="71">
        <v>1.79</v>
      </c>
      <c r="M2856" s="133">
        <v>2.6850000000000001</v>
      </c>
      <c r="N2856" s="133"/>
      <c r="P2856" s="71">
        <v>2.6850000000000001</v>
      </c>
      <c r="R2856" s="132" t="s">
        <v>2996</v>
      </c>
      <c r="S2856" s="132"/>
      <c r="T2856" s="132"/>
      <c r="U2856" s="132"/>
      <c r="V2856" s="132"/>
      <c r="W2856" s="132"/>
      <c r="X2856" s="132"/>
      <c r="Y2856" s="132"/>
    </row>
    <row r="2857" spans="1:25" ht="0.75" customHeight="1" x14ac:dyDescent="0.25"/>
    <row r="2858" spans="1:25" x14ac:dyDescent="0.25">
      <c r="A2858" s="132" t="s">
        <v>2997</v>
      </c>
      <c r="B2858" s="132"/>
      <c r="C2858" s="132"/>
      <c r="D2858" s="132"/>
      <c r="G2858" s="133">
        <v>0</v>
      </c>
      <c r="H2858" s="133"/>
      <c r="I2858" s="71">
        <v>200</v>
      </c>
      <c r="K2858" s="71">
        <v>-200</v>
      </c>
      <c r="M2858" s="133">
        <v>0</v>
      </c>
      <c r="N2858" s="133"/>
      <c r="P2858" s="71">
        <v>-200</v>
      </c>
      <c r="R2858" s="132" t="s">
        <v>2998</v>
      </c>
      <c r="S2858" s="132"/>
      <c r="T2858" s="132"/>
      <c r="U2858" s="132"/>
      <c r="V2858" s="132"/>
      <c r="W2858" s="132"/>
      <c r="X2858" s="132"/>
      <c r="Y2858" s="132"/>
    </row>
    <row r="2859" spans="1:25" ht="0.75" customHeight="1" x14ac:dyDescent="0.25"/>
    <row r="2860" spans="1:25" x14ac:dyDescent="0.25">
      <c r="A2860" s="132" t="s">
        <v>2999</v>
      </c>
      <c r="B2860" s="132"/>
      <c r="C2860" s="132"/>
      <c r="D2860" s="132"/>
      <c r="G2860" s="133">
        <v>77.31</v>
      </c>
      <c r="H2860" s="133"/>
      <c r="I2860" s="71">
        <v>75</v>
      </c>
      <c r="K2860" s="71">
        <v>2.31</v>
      </c>
      <c r="M2860" s="133">
        <v>115.965</v>
      </c>
      <c r="N2860" s="133"/>
      <c r="P2860" s="71">
        <v>40.965000000000003</v>
      </c>
      <c r="R2860" s="132" t="s">
        <v>3000</v>
      </c>
      <c r="S2860" s="132"/>
      <c r="T2860" s="132"/>
      <c r="U2860" s="132"/>
      <c r="V2860" s="132"/>
      <c r="W2860" s="132"/>
      <c r="X2860" s="132"/>
      <c r="Y2860" s="132"/>
    </row>
    <row r="2861" spans="1:25" ht="0.75" customHeight="1" x14ac:dyDescent="0.25"/>
    <row r="2862" spans="1:25" x14ac:dyDescent="0.25">
      <c r="A2862" s="132" t="s">
        <v>3001</v>
      </c>
      <c r="B2862" s="132"/>
      <c r="C2862" s="132"/>
      <c r="D2862" s="132"/>
      <c r="G2862" s="133">
        <v>0</v>
      </c>
      <c r="H2862" s="133"/>
      <c r="I2862" s="71">
        <v>75</v>
      </c>
      <c r="K2862" s="71">
        <v>-75</v>
      </c>
      <c r="M2862" s="133">
        <v>0</v>
      </c>
      <c r="N2862" s="133"/>
      <c r="P2862" s="71">
        <v>-75</v>
      </c>
      <c r="R2862" s="132" t="s">
        <v>3002</v>
      </c>
      <c r="S2862" s="132"/>
      <c r="T2862" s="132"/>
      <c r="U2862" s="132"/>
      <c r="V2862" s="132"/>
      <c r="W2862" s="132"/>
      <c r="X2862" s="132"/>
      <c r="Y2862" s="132"/>
    </row>
    <row r="2863" spans="1:25" ht="0.75" customHeight="1" x14ac:dyDescent="0.25"/>
    <row r="2864" spans="1:25" x14ac:dyDescent="0.25">
      <c r="A2864" s="132" t="s">
        <v>3003</v>
      </c>
      <c r="B2864" s="132"/>
      <c r="C2864" s="132"/>
      <c r="D2864" s="132"/>
      <c r="G2864" s="133">
        <v>77.31</v>
      </c>
      <c r="H2864" s="133"/>
      <c r="I2864" s="71">
        <v>0</v>
      </c>
      <c r="K2864" s="71">
        <v>77.31</v>
      </c>
      <c r="M2864" s="133">
        <v>115.965</v>
      </c>
      <c r="N2864" s="133"/>
      <c r="P2864" s="71">
        <v>115.965</v>
      </c>
      <c r="R2864" s="132" t="s">
        <v>3004</v>
      </c>
      <c r="S2864" s="132"/>
      <c r="T2864" s="132"/>
      <c r="U2864" s="132"/>
      <c r="V2864" s="132"/>
      <c r="W2864" s="132"/>
      <c r="X2864" s="132"/>
      <c r="Y2864" s="132"/>
    </row>
    <row r="2865" spans="1:25" ht="0.75" customHeight="1" x14ac:dyDescent="0.25"/>
    <row r="2866" spans="1:25" x14ac:dyDescent="0.25">
      <c r="A2866" s="132" t="s">
        <v>3005</v>
      </c>
      <c r="B2866" s="132"/>
      <c r="C2866" s="132"/>
      <c r="D2866" s="132"/>
      <c r="G2866" s="133">
        <v>106.73</v>
      </c>
      <c r="H2866" s="133"/>
      <c r="I2866" s="71">
        <v>40</v>
      </c>
      <c r="K2866" s="71">
        <v>66.73</v>
      </c>
      <c r="M2866" s="133">
        <v>160.095</v>
      </c>
      <c r="N2866" s="133"/>
      <c r="P2866" s="71">
        <v>120.095</v>
      </c>
      <c r="R2866" s="132" t="s">
        <v>3006</v>
      </c>
      <c r="S2866" s="132"/>
      <c r="T2866" s="132"/>
      <c r="U2866" s="132"/>
      <c r="V2866" s="132"/>
      <c r="W2866" s="132"/>
      <c r="X2866" s="132"/>
      <c r="Y2866" s="132"/>
    </row>
    <row r="2867" spans="1:25" ht="0.75" customHeight="1" x14ac:dyDescent="0.25"/>
    <row r="2868" spans="1:25" x14ac:dyDescent="0.25">
      <c r="A2868" s="132" t="s">
        <v>3007</v>
      </c>
      <c r="B2868" s="132"/>
      <c r="C2868" s="132"/>
      <c r="D2868" s="132"/>
      <c r="G2868" s="133">
        <v>0</v>
      </c>
      <c r="H2868" s="133"/>
      <c r="I2868" s="71">
        <v>30</v>
      </c>
      <c r="K2868" s="71">
        <v>-30</v>
      </c>
      <c r="M2868" s="133">
        <v>0</v>
      </c>
      <c r="N2868" s="133"/>
      <c r="P2868" s="71">
        <v>-30</v>
      </c>
      <c r="R2868" s="132" t="s">
        <v>3008</v>
      </c>
      <c r="S2868" s="132"/>
      <c r="T2868" s="132"/>
      <c r="U2868" s="132"/>
      <c r="V2868" s="132"/>
      <c r="W2868" s="132"/>
      <c r="X2868" s="132"/>
      <c r="Y2868" s="132"/>
    </row>
    <row r="2869" spans="1:25" ht="0.75" customHeight="1" x14ac:dyDescent="0.25"/>
    <row r="2870" spans="1:25" x14ac:dyDescent="0.25">
      <c r="A2870" s="132" t="s">
        <v>3009</v>
      </c>
      <c r="B2870" s="132"/>
      <c r="C2870" s="132"/>
      <c r="D2870" s="132"/>
      <c r="G2870" s="133">
        <v>77.3</v>
      </c>
      <c r="H2870" s="133"/>
      <c r="I2870" s="71">
        <v>0</v>
      </c>
      <c r="K2870" s="71">
        <v>77.3</v>
      </c>
      <c r="M2870" s="133">
        <v>115.95</v>
      </c>
      <c r="N2870" s="133"/>
      <c r="P2870" s="71">
        <v>115.95</v>
      </c>
      <c r="R2870" s="132" t="s">
        <v>3010</v>
      </c>
      <c r="S2870" s="132"/>
      <c r="T2870" s="132"/>
      <c r="U2870" s="132"/>
      <c r="V2870" s="132"/>
      <c r="W2870" s="132"/>
      <c r="X2870" s="132"/>
      <c r="Y2870" s="132"/>
    </row>
    <row r="2871" spans="1:25" ht="0.75" customHeight="1" x14ac:dyDescent="0.25"/>
    <row r="2872" spans="1:25" x14ac:dyDescent="0.25">
      <c r="A2872" s="132" t="s">
        <v>3011</v>
      </c>
      <c r="B2872" s="132"/>
      <c r="C2872" s="132"/>
      <c r="D2872" s="132"/>
      <c r="G2872" s="133">
        <v>0</v>
      </c>
      <c r="H2872" s="133"/>
      <c r="I2872" s="71">
        <v>75</v>
      </c>
      <c r="K2872" s="71">
        <v>-75</v>
      </c>
      <c r="M2872" s="133">
        <v>0</v>
      </c>
      <c r="N2872" s="133"/>
      <c r="P2872" s="71">
        <v>-75</v>
      </c>
      <c r="R2872" s="132" t="s">
        <v>3012</v>
      </c>
      <c r="S2872" s="132"/>
      <c r="T2872" s="132"/>
      <c r="U2872" s="132"/>
      <c r="V2872" s="132"/>
      <c r="W2872" s="132"/>
      <c r="X2872" s="132"/>
      <c r="Y2872" s="132"/>
    </row>
    <row r="2873" spans="1:25" ht="0.75" customHeight="1" x14ac:dyDescent="0.25"/>
    <row r="2874" spans="1:25" x14ac:dyDescent="0.25">
      <c r="A2874" s="132" t="s">
        <v>3013</v>
      </c>
      <c r="B2874" s="132"/>
      <c r="C2874" s="132"/>
      <c r="D2874" s="132"/>
      <c r="G2874" s="133">
        <v>79.95</v>
      </c>
      <c r="H2874" s="133"/>
      <c r="I2874" s="71">
        <v>200</v>
      </c>
      <c r="K2874" s="71">
        <v>-120.05</v>
      </c>
      <c r="M2874" s="133">
        <v>119.925</v>
      </c>
      <c r="N2874" s="133"/>
      <c r="P2874" s="71">
        <v>-80.075000000000003</v>
      </c>
      <c r="R2874" s="132" t="s">
        <v>3014</v>
      </c>
      <c r="S2874" s="132"/>
      <c r="T2874" s="132"/>
      <c r="U2874" s="132"/>
      <c r="V2874" s="132"/>
      <c r="W2874" s="132"/>
      <c r="X2874" s="132"/>
      <c r="Y2874" s="132"/>
    </row>
    <row r="2875" spans="1:25" ht="0.75" customHeight="1" x14ac:dyDescent="0.25"/>
    <row r="2876" spans="1:25" x14ac:dyDescent="0.25">
      <c r="A2876" s="132" t="s">
        <v>3015</v>
      </c>
      <c r="B2876" s="132"/>
      <c r="C2876" s="132"/>
      <c r="D2876" s="132"/>
      <c r="G2876" s="133">
        <v>1126.8499999999999</v>
      </c>
      <c r="H2876" s="133"/>
      <c r="I2876" s="71">
        <v>3114</v>
      </c>
      <c r="K2876" s="71">
        <v>-1987.15</v>
      </c>
      <c r="M2876" s="133">
        <v>1690.2750000000001</v>
      </c>
      <c r="N2876" s="133"/>
      <c r="P2876" s="71">
        <v>-1423.7249999999999</v>
      </c>
      <c r="R2876" s="132" t="s">
        <v>3016</v>
      </c>
      <c r="S2876" s="132"/>
      <c r="T2876" s="132"/>
      <c r="U2876" s="132"/>
      <c r="V2876" s="132"/>
      <c r="W2876" s="132"/>
      <c r="X2876" s="132"/>
      <c r="Y2876" s="132"/>
    </row>
    <row r="2877" spans="1:25" ht="0.75" customHeight="1" x14ac:dyDescent="0.25"/>
    <row r="2878" spans="1:25" x14ac:dyDescent="0.25">
      <c r="A2878" s="132" t="s">
        <v>3017</v>
      </c>
      <c r="B2878" s="132"/>
      <c r="C2878" s="132"/>
      <c r="D2878" s="132"/>
      <c r="G2878" s="133">
        <v>2627</v>
      </c>
      <c r="H2878" s="133"/>
      <c r="I2878" s="71">
        <v>3600</v>
      </c>
      <c r="K2878" s="71">
        <v>-973</v>
      </c>
      <c r="M2878" s="133">
        <v>3940.5</v>
      </c>
      <c r="N2878" s="133"/>
      <c r="P2878" s="71">
        <v>340.5</v>
      </c>
      <c r="R2878" s="132" t="s">
        <v>3018</v>
      </c>
      <c r="S2878" s="132"/>
      <c r="T2878" s="132"/>
      <c r="U2878" s="132"/>
      <c r="V2878" s="132"/>
      <c r="W2878" s="132"/>
      <c r="X2878" s="132"/>
      <c r="Y2878" s="132"/>
    </row>
    <row r="2879" spans="1:25" ht="0.75" customHeight="1" x14ac:dyDescent="0.25"/>
    <row r="2880" spans="1:25" x14ac:dyDescent="0.25">
      <c r="A2880" s="132" t="s">
        <v>3019</v>
      </c>
      <c r="B2880" s="132"/>
      <c r="C2880" s="132"/>
      <c r="D2880" s="132"/>
      <c r="G2880" s="133">
        <v>27.49</v>
      </c>
      <c r="H2880" s="133"/>
      <c r="I2880" s="71">
        <v>400</v>
      </c>
      <c r="K2880" s="71">
        <v>-372.51</v>
      </c>
      <c r="M2880" s="133">
        <v>41.234999999999999</v>
      </c>
      <c r="N2880" s="133"/>
      <c r="P2880" s="71">
        <v>-358.76499999999999</v>
      </c>
      <c r="R2880" s="132" t="s">
        <v>3020</v>
      </c>
      <c r="S2880" s="132"/>
      <c r="T2880" s="132"/>
      <c r="U2880" s="132"/>
      <c r="V2880" s="132"/>
      <c r="W2880" s="132"/>
      <c r="X2880" s="132"/>
      <c r="Y2880" s="132"/>
    </row>
    <row r="2881" spans="1:25" ht="0.75" customHeight="1" x14ac:dyDescent="0.25"/>
    <row r="2882" spans="1:25" x14ac:dyDescent="0.25">
      <c r="A2882" s="132" t="s">
        <v>3021</v>
      </c>
      <c r="B2882" s="132"/>
      <c r="C2882" s="132"/>
      <c r="D2882" s="132"/>
      <c r="G2882" s="133">
        <v>418.12</v>
      </c>
      <c r="H2882" s="133"/>
      <c r="I2882" s="71">
        <v>1000</v>
      </c>
      <c r="K2882" s="71">
        <v>-581.88</v>
      </c>
      <c r="M2882" s="133">
        <v>627.17999999999995</v>
      </c>
      <c r="N2882" s="133"/>
      <c r="P2882" s="71">
        <v>-372.82</v>
      </c>
      <c r="R2882" s="132" t="s">
        <v>3022</v>
      </c>
      <c r="S2882" s="132"/>
      <c r="T2882" s="132"/>
      <c r="U2882" s="132"/>
      <c r="V2882" s="132"/>
      <c r="W2882" s="132"/>
      <c r="X2882" s="132"/>
      <c r="Y2882" s="132"/>
    </row>
    <row r="2883" spans="1:25" x14ac:dyDescent="0.25">
      <c r="A2883" s="132" t="s">
        <v>3023</v>
      </c>
      <c r="B2883" s="132"/>
      <c r="C2883" s="132"/>
      <c r="D2883" s="132"/>
      <c r="G2883" s="133">
        <v>118.11</v>
      </c>
      <c r="H2883" s="133"/>
      <c r="I2883" s="71">
        <v>2000</v>
      </c>
      <c r="K2883" s="71">
        <v>-1881.89</v>
      </c>
      <c r="M2883" s="133">
        <v>177.16499999999999</v>
      </c>
      <c r="N2883" s="133"/>
      <c r="P2883" s="71">
        <v>-1822.835</v>
      </c>
      <c r="R2883" s="132" t="s">
        <v>3024</v>
      </c>
      <c r="S2883" s="132"/>
      <c r="T2883" s="132"/>
      <c r="U2883" s="132"/>
      <c r="V2883" s="132"/>
      <c r="W2883" s="132"/>
      <c r="X2883" s="132"/>
      <c r="Y2883" s="132"/>
    </row>
    <row r="2884" spans="1:25" ht="0.75" customHeight="1" x14ac:dyDescent="0.25"/>
    <row r="2885" spans="1:25" x14ac:dyDescent="0.25">
      <c r="A2885" s="132" t="s">
        <v>3025</v>
      </c>
      <c r="B2885" s="132"/>
      <c r="C2885" s="132"/>
      <c r="D2885" s="132"/>
      <c r="G2885" s="133">
        <v>943.31</v>
      </c>
      <c r="H2885" s="133"/>
      <c r="I2885" s="71">
        <v>3000</v>
      </c>
      <c r="K2885" s="71">
        <v>-2056.69</v>
      </c>
      <c r="M2885" s="133">
        <v>1414.9649999999999</v>
      </c>
      <c r="N2885" s="133"/>
      <c r="P2885" s="71">
        <v>-1585.0350000000001</v>
      </c>
      <c r="R2885" s="132" t="s">
        <v>3026</v>
      </c>
      <c r="S2885" s="132"/>
      <c r="T2885" s="132"/>
      <c r="U2885" s="132"/>
      <c r="V2885" s="132"/>
      <c r="W2885" s="132"/>
      <c r="X2885" s="132"/>
      <c r="Y2885" s="132"/>
    </row>
    <row r="2886" spans="1:25" ht="0.75" customHeight="1" x14ac:dyDescent="0.25"/>
    <row r="2887" spans="1:25" x14ac:dyDescent="0.25">
      <c r="A2887" s="132" t="s">
        <v>3027</v>
      </c>
      <c r="B2887" s="132"/>
      <c r="C2887" s="132"/>
      <c r="D2887" s="132"/>
      <c r="G2887" s="133">
        <v>0</v>
      </c>
      <c r="H2887" s="133"/>
      <c r="I2887" s="71">
        <v>1500</v>
      </c>
      <c r="K2887" s="71">
        <v>-1500</v>
      </c>
      <c r="M2887" s="133">
        <v>0</v>
      </c>
      <c r="N2887" s="133"/>
      <c r="P2887" s="71">
        <v>-1500</v>
      </c>
      <c r="R2887" s="132" t="s">
        <v>3028</v>
      </c>
      <c r="S2887" s="132"/>
      <c r="T2887" s="132"/>
      <c r="U2887" s="132"/>
      <c r="V2887" s="132"/>
      <c r="W2887" s="132"/>
      <c r="X2887" s="132"/>
      <c r="Y2887" s="132"/>
    </row>
    <row r="2888" spans="1:25" ht="0.75" customHeight="1" x14ac:dyDescent="0.25"/>
    <row r="2889" spans="1:25" x14ac:dyDescent="0.25">
      <c r="A2889" s="132" t="s">
        <v>3029</v>
      </c>
      <c r="B2889" s="132"/>
      <c r="C2889" s="132"/>
      <c r="D2889" s="132"/>
      <c r="G2889" s="133">
        <v>143.68</v>
      </c>
      <c r="H2889" s="133"/>
      <c r="I2889" s="71">
        <v>2500</v>
      </c>
      <c r="K2889" s="71">
        <v>-2356.3200000000002</v>
      </c>
      <c r="M2889" s="133">
        <v>215.52</v>
      </c>
      <c r="N2889" s="133"/>
      <c r="P2889" s="71">
        <v>-2284.48</v>
      </c>
      <c r="R2889" s="132" t="s">
        <v>3030</v>
      </c>
      <c r="S2889" s="132"/>
      <c r="T2889" s="132"/>
      <c r="U2889" s="132"/>
      <c r="V2889" s="132"/>
      <c r="W2889" s="132"/>
      <c r="X2889" s="132"/>
      <c r="Y2889" s="132"/>
    </row>
    <row r="2890" spans="1:25" ht="0.75" customHeight="1" x14ac:dyDescent="0.25"/>
    <row r="2891" spans="1:25" x14ac:dyDescent="0.25">
      <c r="A2891" s="132" t="s">
        <v>3031</v>
      </c>
      <c r="B2891" s="132"/>
      <c r="C2891" s="132"/>
      <c r="D2891" s="132"/>
      <c r="G2891" s="133">
        <v>0</v>
      </c>
      <c r="H2891" s="133"/>
      <c r="I2891" s="71">
        <v>291.67</v>
      </c>
      <c r="K2891" s="71">
        <v>-291.67</v>
      </c>
      <c r="M2891" s="133">
        <v>0</v>
      </c>
      <c r="N2891" s="133"/>
      <c r="P2891" s="71">
        <v>-291.67</v>
      </c>
      <c r="R2891" s="132" t="s">
        <v>3032</v>
      </c>
      <c r="S2891" s="132"/>
      <c r="T2891" s="132"/>
      <c r="U2891" s="132"/>
      <c r="V2891" s="132"/>
      <c r="W2891" s="132"/>
      <c r="X2891" s="132"/>
      <c r="Y2891" s="132"/>
    </row>
    <row r="2892" spans="1:25" ht="0.75" customHeight="1" x14ac:dyDescent="0.25"/>
    <row r="2893" spans="1:25" x14ac:dyDescent="0.25">
      <c r="A2893" s="132" t="s">
        <v>3033</v>
      </c>
      <c r="B2893" s="132"/>
      <c r="C2893" s="132"/>
      <c r="D2893" s="132"/>
      <c r="G2893" s="133">
        <v>0</v>
      </c>
      <c r="H2893" s="133"/>
      <c r="I2893" s="71">
        <v>291.67</v>
      </c>
      <c r="K2893" s="71">
        <v>-291.67</v>
      </c>
      <c r="M2893" s="133">
        <v>0</v>
      </c>
      <c r="N2893" s="133"/>
      <c r="P2893" s="71">
        <v>-291.67</v>
      </c>
      <c r="R2893" s="132" t="s">
        <v>3034</v>
      </c>
      <c r="S2893" s="132"/>
      <c r="T2893" s="132"/>
      <c r="U2893" s="132"/>
      <c r="V2893" s="132"/>
      <c r="W2893" s="132"/>
      <c r="X2893" s="132"/>
      <c r="Y2893" s="132"/>
    </row>
    <row r="2894" spans="1:25" ht="0.75" customHeight="1" x14ac:dyDescent="0.25"/>
    <row r="2895" spans="1:25" x14ac:dyDescent="0.25">
      <c r="A2895" s="132" t="s">
        <v>3035</v>
      </c>
      <c r="B2895" s="132"/>
      <c r="C2895" s="132"/>
      <c r="D2895" s="132"/>
      <c r="G2895" s="133">
        <v>0</v>
      </c>
      <c r="H2895" s="133"/>
      <c r="I2895" s="71">
        <v>291.67</v>
      </c>
      <c r="K2895" s="71">
        <v>-291.67</v>
      </c>
      <c r="M2895" s="133">
        <v>0</v>
      </c>
      <c r="N2895" s="133"/>
      <c r="P2895" s="71">
        <v>-291.67</v>
      </c>
      <c r="R2895" s="132" t="s">
        <v>3036</v>
      </c>
      <c r="S2895" s="132"/>
      <c r="T2895" s="132"/>
      <c r="U2895" s="132"/>
      <c r="V2895" s="132"/>
      <c r="W2895" s="132"/>
      <c r="X2895" s="132"/>
      <c r="Y2895" s="132"/>
    </row>
    <row r="2896" spans="1:25" ht="0.75" customHeight="1" x14ac:dyDescent="0.25"/>
    <row r="2897" spans="1:25" x14ac:dyDescent="0.25">
      <c r="A2897" s="132" t="s">
        <v>3037</v>
      </c>
      <c r="B2897" s="132"/>
      <c r="C2897" s="132"/>
      <c r="D2897" s="132"/>
      <c r="G2897" s="133">
        <v>0</v>
      </c>
      <c r="H2897" s="133"/>
      <c r="I2897" s="71">
        <v>291.67</v>
      </c>
      <c r="K2897" s="71">
        <v>-291.67</v>
      </c>
      <c r="M2897" s="133">
        <v>0</v>
      </c>
      <c r="N2897" s="133"/>
      <c r="P2897" s="71">
        <v>-291.67</v>
      </c>
      <c r="R2897" s="132" t="s">
        <v>3038</v>
      </c>
      <c r="S2897" s="132"/>
      <c r="T2897" s="132"/>
      <c r="U2897" s="132"/>
      <c r="V2897" s="132"/>
      <c r="W2897" s="132"/>
      <c r="X2897" s="132"/>
      <c r="Y2897" s="132"/>
    </row>
    <row r="2898" spans="1:25" ht="0.75" customHeight="1" x14ac:dyDescent="0.25"/>
    <row r="2899" spans="1:25" x14ac:dyDescent="0.25">
      <c r="A2899" s="132" t="s">
        <v>3039</v>
      </c>
      <c r="B2899" s="132"/>
      <c r="C2899" s="132"/>
      <c r="D2899" s="132"/>
      <c r="G2899" s="133">
        <v>0</v>
      </c>
      <c r="H2899" s="133"/>
      <c r="I2899" s="71">
        <v>583.32000000000005</v>
      </c>
      <c r="K2899" s="71">
        <v>-583.32000000000005</v>
      </c>
      <c r="M2899" s="133">
        <v>0</v>
      </c>
      <c r="N2899" s="133"/>
      <c r="P2899" s="71">
        <v>-583.32000000000005</v>
      </c>
      <c r="R2899" s="132" t="s">
        <v>3040</v>
      </c>
      <c r="S2899" s="132"/>
      <c r="T2899" s="132"/>
      <c r="U2899" s="132"/>
      <c r="V2899" s="132"/>
      <c r="W2899" s="132"/>
      <c r="X2899" s="132"/>
      <c r="Y2899" s="132"/>
    </row>
    <row r="2900" spans="1:25" ht="0.75" customHeight="1" x14ac:dyDescent="0.25"/>
    <row r="2901" spans="1:25" x14ac:dyDescent="0.25">
      <c r="A2901" s="132" t="s">
        <v>3041</v>
      </c>
      <c r="B2901" s="132"/>
      <c r="C2901" s="132"/>
      <c r="D2901" s="132"/>
      <c r="G2901" s="133">
        <v>0</v>
      </c>
      <c r="H2901" s="133"/>
      <c r="I2901" s="71">
        <v>300</v>
      </c>
      <c r="K2901" s="71">
        <v>-300</v>
      </c>
      <c r="M2901" s="133">
        <v>0</v>
      </c>
      <c r="N2901" s="133"/>
      <c r="P2901" s="71">
        <v>-300</v>
      </c>
      <c r="R2901" s="132" t="s">
        <v>3042</v>
      </c>
      <c r="S2901" s="132"/>
      <c r="T2901" s="132"/>
      <c r="U2901" s="132"/>
      <c r="V2901" s="132"/>
      <c r="W2901" s="132"/>
      <c r="X2901" s="132"/>
      <c r="Y2901" s="132"/>
    </row>
    <row r="2902" spans="1:25" ht="0.75" customHeight="1" x14ac:dyDescent="0.25"/>
    <row r="2903" spans="1:25" x14ac:dyDescent="0.25">
      <c r="A2903" s="132" t="s">
        <v>3043</v>
      </c>
      <c r="B2903" s="132"/>
      <c r="C2903" s="132"/>
      <c r="D2903" s="132"/>
      <c r="G2903" s="133">
        <v>529.85</v>
      </c>
      <c r="H2903" s="133"/>
      <c r="I2903" s="71">
        <v>0</v>
      </c>
      <c r="K2903" s="71">
        <v>529.85</v>
      </c>
      <c r="M2903" s="133">
        <v>794.77499999999998</v>
      </c>
      <c r="N2903" s="133"/>
      <c r="P2903" s="71">
        <v>794.77499999999998</v>
      </c>
      <c r="R2903" s="132" t="s">
        <v>3044</v>
      </c>
      <c r="S2903" s="132"/>
      <c r="T2903" s="132"/>
      <c r="U2903" s="132"/>
      <c r="V2903" s="132"/>
      <c r="W2903" s="132"/>
      <c r="X2903" s="132"/>
      <c r="Y2903" s="132"/>
    </row>
    <row r="2904" spans="1:25" ht="0.75" customHeight="1" x14ac:dyDescent="0.25"/>
    <row r="2905" spans="1:25" x14ac:dyDescent="0.25">
      <c r="A2905" s="132" t="s">
        <v>3045</v>
      </c>
      <c r="B2905" s="132"/>
      <c r="C2905" s="132"/>
      <c r="D2905" s="132"/>
      <c r="G2905" s="133">
        <v>300.5</v>
      </c>
      <c r="H2905" s="133"/>
      <c r="I2905" s="71">
        <v>0</v>
      </c>
      <c r="K2905" s="71">
        <v>300.5</v>
      </c>
      <c r="M2905" s="133">
        <v>450.75</v>
      </c>
      <c r="N2905" s="133"/>
      <c r="P2905" s="71">
        <v>450.75</v>
      </c>
      <c r="R2905" s="132" t="s">
        <v>3046</v>
      </c>
      <c r="S2905" s="132"/>
      <c r="T2905" s="132"/>
      <c r="U2905" s="132"/>
      <c r="V2905" s="132"/>
      <c r="W2905" s="132"/>
      <c r="X2905" s="132"/>
      <c r="Y2905" s="132"/>
    </row>
    <row r="2906" spans="1:25" ht="0.75" customHeight="1" x14ac:dyDescent="0.25"/>
    <row r="2907" spans="1:25" x14ac:dyDescent="0.25">
      <c r="A2907" s="132" t="s">
        <v>3047</v>
      </c>
      <c r="B2907" s="132"/>
      <c r="C2907" s="132"/>
      <c r="D2907" s="132"/>
      <c r="G2907" s="133">
        <v>7722.81</v>
      </c>
      <c r="H2907" s="133"/>
      <c r="I2907" s="71">
        <v>12650</v>
      </c>
      <c r="K2907" s="71">
        <v>-4927.1899999999996</v>
      </c>
      <c r="M2907" s="133">
        <v>11584.215</v>
      </c>
      <c r="N2907" s="133"/>
      <c r="P2907" s="71">
        <v>-1065.7850000000001</v>
      </c>
      <c r="R2907" s="132" t="s">
        <v>3048</v>
      </c>
      <c r="S2907" s="132"/>
      <c r="T2907" s="132"/>
      <c r="U2907" s="132"/>
      <c r="V2907" s="132"/>
      <c r="W2907" s="132"/>
      <c r="X2907" s="132"/>
      <c r="Y2907" s="132"/>
    </row>
    <row r="2908" spans="1:25" ht="0.75" customHeight="1" x14ac:dyDescent="0.25"/>
    <row r="2909" spans="1:25" x14ac:dyDescent="0.25">
      <c r="A2909" s="132" t="s">
        <v>3049</v>
      </c>
      <c r="B2909" s="132"/>
      <c r="C2909" s="132"/>
      <c r="D2909" s="132"/>
      <c r="G2909" s="133">
        <v>531.21</v>
      </c>
      <c r="H2909" s="133"/>
      <c r="I2909" s="71">
        <v>0</v>
      </c>
      <c r="K2909" s="71">
        <v>531.21</v>
      </c>
      <c r="M2909" s="133">
        <v>796.81500000000005</v>
      </c>
      <c r="N2909" s="133"/>
      <c r="P2909" s="71">
        <v>796.81500000000005</v>
      </c>
      <c r="R2909" s="132" t="s">
        <v>3050</v>
      </c>
      <c r="S2909" s="132"/>
      <c r="T2909" s="132"/>
      <c r="U2909" s="132"/>
      <c r="V2909" s="132"/>
      <c r="W2909" s="132"/>
      <c r="X2909" s="132"/>
      <c r="Y2909" s="132"/>
    </row>
    <row r="2910" spans="1:25" ht="0.75" customHeight="1" x14ac:dyDescent="0.25"/>
    <row r="2911" spans="1:25" x14ac:dyDescent="0.25">
      <c r="A2911" s="132" t="s">
        <v>3051</v>
      </c>
      <c r="B2911" s="132"/>
      <c r="C2911" s="132"/>
      <c r="D2911" s="132"/>
      <c r="G2911" s="133">
        <v>478.45</v>
      </c>
      <c r="H2911" s="133"/>
      <c r="I2911" s="71">
        <v>2000</v>
      </c>
      <c r="K2911" s="71">
        <v>-1521.55</v>
      </c>
      <c r="M2911" s="133">
        <v>717.67499999999995</v>
      </c>
      <c r="N2911" s="133"/>
      <c r="P2911" s="71">
        <v>-1282.325</v>
      </c>
      <c r="R2911" s="132" t="s">
        <v>3052</v>
      </c>
      <c r="S2911" s="132"/>
      <c r="T2911" s="132"/>
      <c r="U2911" s="132"/>
      <c r="V2911" s="132"/>
      <c r="W2911" s="132"/>
      <c r="X2911" s="132"/>
      <c r="Y2911" s="132"/>
    </row>
    <row r="2912" spans="1:25" ht="0.75" customHeight="1" x14ac:dyDescent="0.25"/>
    <row r="2913" spans="1:25" x14ac:dyDescent="0.25">
      <c r="A2913" s="132" t="s">
        <v>3053</v>
      </c>
      <c r="B2913" s="132"/>
      <c r="C2913" s="132"/>
      <c r="D2913" s="132"/>
      <c r="G2913" s="133">
        <v>148.75</v>
      </c>
      <c r="H2913" s="133"/>
      <c r="I2913" s="71">
        <v>0</v>
      </c>
      <c r="K2913" s="71">
        <v>148.75</v>
      </c>
      <c r="M2913" s="133">
        <v>223.125</v>
      </c>
      <c r="N2913" s="133"/>
      <c r="P2913" s="71">
        <v>223.125</v>
      </c>
      <c r="R2913" s="132" t="s">
        <v>3054</v>
      </c>
      <c r="S2913" s="132"/>
      <c r="T2913" s="132"/>
      <c r="U2913" s="132"/>
      <c r="V2913" s="132"/>
      <c r="W2913" s="132"/>
      <c r="X2913" s="132"/>
      <c r="Y2913" s="132"/>
    </row>
    <row r="2914" spans="1:25" ht="0.75" customHeight="1" x14ac:dyDescent="0.25"/>
    <row r="2915" spans="1:25" x14ac:dyDescent="0.25">
      <c r="A2915" s="132" t="s">
        <v>3055</v>
      </c>
      <c r="B2915" s="132"/>
      <c r="C2915" s="132"/>
      <c r="D2915" s="132"/>
      <c r="G2915" s="133">
        <v>679.51</v>
      </c>
      <c r="H2915" s="133"/>
      <c r="I2915" s="71">
        <v>5000</v>
      </c>
      <c r="K2915" s="71">
        <v>-4320.49</v>
      </c>
      <c r="M2915" s="133">
        <v>1019.265</v>
      </c>
      <c r="N2915" s="133"/>
      <c r="P2915" s="71">
        <v>-3980.7350000000001</v>
      </c>
      <c r="R2915" s="132" t="s">
        <v>3056</v>
      </c>
      <c r="S2915" s="132"/>
      <c r="T2915" s="132"/>
      <c r="U2915" s="132"/>
      <c r="V2915" s="132"/>
      <c r="W2915" s="132"/>
      <c r="X2915" s="132"/>
      <c r="Y2915" s="132"/>
    </row>
    <row r="2916" spans="1:25" ht="0.75" customHeight="1" x14ac:dyDescent="0.25"/>
    <row r="2917" spans="1:25" x14ac:dyDescent="0.25">
      <c r="A2917" s="132" t="s">
        <v>3057</v>
      </c>
      <c r="B2917" s="132"/>
      <c r="C2917" s="132"/>
      <c r="D2917" s="132"/>
      <c r="G2917" s="133">
        <v>43.87</v>
      </c>
      <c r="H2917" s="133"/>
      <c r="I2917" s="71">
        <v>0</v>
      </c>
      <c r="K2917" s="71">
        <v>43.87</v>
      </c>
      <c r="M2917" s="133">
        <v>65.805000000000007</v>
      </c>
      <c r="N2917" s="133"/>
      <c r="P2917" s="71">
        <v>65.805000000000007</v>
      </c>
      <c r="R2917" s="132" t="s">
        <v>3058</v>
      </c>
      <c r="S2917" s="132"/>
      <c r="T2917" s="132"/>
      <c r="U2917" s="132"/>
      <c r="V2917" s="132"/>
      <c r="W2917" s="132"/>
      <c r="X2917" s="132"/>
      <c r="Y2917" s="132"/>
    </row>
    <row r="2918" spans="1:25" ht="0.75" customHeight="1" x14ac:dyDescent="0.25"/>
    <row r="2919" spans="1:25" x14ac:dyDescent="0.25">
      <c r="A2919" s="132" t="s">
        <v>3059</v>
      </c>
      <c r="B2919" s="132"/>
      <c r="C2919" s="132"/>
      <c r="D2919" s="132"/>
      <c r="G2919" s="133">
        <v>11.58</v>
      </c>
      <c r="H2919" s="133"/>
      <c r="I2919" s="71">
        <v>0</v>
      </c>
      <c r="K2919" s="71">
        <v>11.58</v>
      </c>
      <c r="M2919" s="133">
        <v>17.37</v>
      </c>
      <c r="N2919" s="133"/>
      <c r="P2919" s="71">
        <v>17.37</v>
      </c>
      <c r="R2919" s="132" t="s">
        <v>3060</v>
      </c>
      <c r="S2919" s="132"/>
      <c r="T2919" s="132"/>
      <c r="U2919" s="132"/>
      <c r="V2919" s="132"/>
      <c r="W2919" s="132"/>
      <c r="X2919" s="132"/>
      <c r="Y2919" s="132"/>
    </row>
    <row r="2920" spans="1:25" ht="0.75" customHeight="1" x14ac:dyDescent="0.25"/>
    <row r="2921" spans="1:25" x14ac:dyDescent="0.25">
      <c r="A2921" s="132" t="s">
        <v>3061</v>
      </c>
      <c r="B2921" s="132"/>
      <c r="C2921" s="132"/>
      <c r="D2921" s="132"/>
      <c r="G2921" s="133">
        <v>19.989999999999998</v>
      </c>
      <c r="H2921" s="133"/>
      <c r="I2921" s="71">
        <v>0</v>
      </c>
      <c r="K2921" s="71">
        <v>19.989999999999998</v>
      </c>
      <c r="M2921" s="133">
        <v>29.984999999999999</v>
      </c>
      <c r="N2921" s="133"/>
      <c r="P2921" s="71">
        <v>29.984999999999999</v>
      </c>
      <c r="R2921" s="132" t="s">
        <v>3062</v>
      </c>
      <c r="S2921" s="132"/>
      <c r="T2921" s="132"/>
      <c r="U2921" s="132"/>
      <c r="V2921" s="132"/>
      <c r="W2921" s="132"/>
      <c r="X2921" s="132"/>
      <c r="Y2921" s="132"/>
    </row>
    <row r="2922" spans="1:25" ht="0.75" customHeight="1" x14ac:dyDescent="0.25"/>
    <row r="2923" spans="1:25" x14ac:dyDescent="0.25">
      <c r="A2923" s="132" t="s">
        <v>3063</v>
      </c>
      <c r="B2923" s="132"/>
      <c r="C2923" s="132"/>
      <c r="D2923" s="132"/>
      <c r="G2923" s="133">
        <v>28.96</v>
      </c>
      <c r="H2923" s="133"/>
      <c r="I2923" s="71">
        <v>0</v>
      </c>
      <c r="K2923" s="71">
        <v>28.96</v>
      </c>
      <c r="M2923" s="133">
        <v>43.44</v>
      </c>
      <c r="N2923" s="133"/>
      <c r="P2923" s="71">
        <v>43.44</v>
      </c>
      <c r="R2923" s="132" t="s">
        <v>3064</v>
      </c>
      <c r="S2923" s="132"/>
      <c r="T2923" s="132"/>
      <c r="U2923" s="132"/>
      <c r="V2923" s="132"/>
      <c r="W2923" s="132"/>
      <c r="X2923" s="132"/>
      <c r="Y2923" s="132"/>
    </row>
    <row r="2924" spans="1:25" ht="0.75" customHeight="1" x14ac:dyDescent="0.25"/>
    <row r="2925" spans="1:25" x14ac:dyDescent="0.25">
      <c r="A2925" s="132" t="s">
        <v>3065</v>
      </c>
      <c r="B2925" s="132"/>
      <c r="C2925" s="132"/>
      <c r="D2925" s="132"/>
      <c r="G2925" s="133">
        <v>60.22</v>
      </c>
      <c r="H2925" s="133"/>
      <c r="I2925" s="71">
        <v>0</v>
      </c>
      <c r="K2925" s="71">
        <v>60.22</v>
      </c>
      <c r="M2925" s="133">
        <v>90.33</v>
      </c>
      <c r="N2925" s="133"/>
      <c r="P2925" s="71">
        <v>90.33</v>
      </c>
      <c r="R2925" s="132" t="s">
        <v>3066</v>
      </c>
      <c r="S2925" s="132"/>
      <c r="T2925" s="132"/>
      <c r="U2925" s="132"/>
      <c r="V2925" s="132"/>
      <c r="W2925" s="132"/>
      <c r="X2925" s="132"/>
      <c r="Y2925" s="132"/>
    </row>
    <row r="2926" spans="1:25" ht="0.75" customHeight="1" x14ac:dyDescent="0.25"/>
    <row r="2927" spans="1:25" x14ac:dyDescent="0.25">
      <c r="A2927" s="132" t="s">
        <v>3067</v>
      </c>
      <c r="B2927" s="132"/>
      <c r="C2927" s="132"/>
      <c r="D2927" s="132"/>
      <c r="G2927" s="133">
        <v>172.6</v>
      </c>
      <c r="H2927" s="133"/>
      <c r="I2927" s="71">
        <v>0</v>
      </c>
      <c r="K2927" s="71">
        <v>172.6</v>
      </c>
      <c r="M2927" s="133">
        <v>258.89999999999998</v>
      </c>
      <c r="N2927" s="133"/>
      <c r="P2927" s="71">
        <v>258.89999999999998</v>
      </c>
      <c r="R2927" s="132" t="s">
        <v>3068</v>
      </c>
      <c r="S2927" s="132"/>
      <c r="T2927" s="132"/>
      <c r="U2927" s="132"/>
      <c r="V2927" s="132"/>
      <c r="W2927" s="132"/>
      <c r="X2927" s="132"/>
      <c r="Y2927" s="132"/>
    </row>
    <row r="2928" spans="1:25" ht="0.75" customHeight="1" x14ac:dyDescent="0.25"/>
    <row r="2929" spans="1:25" x14ac:dyDescent="0.25">
      <c r="A2929" s="132" t="s">
        <v>3069</v>
      </c>
      <c r="B2929" s="132"/>
      <c r="C2929" s="132"/>
      <c r="D2929" s="132"/>
      <c r="G2929" s="133">
        <v>37.9</v>
      </c>
      <c r="H2929" s="133"/>
      <c r="I2929" s="71">
        <v>0</v>
      </c>
      <c r="K2929" s="71">
        <v>37.9</v>
      </c>
      <c r="M2929" s="133">
        <v>56.85</v>
      </c>
      <c r="N2929" s="133"/>
      <c r="P2929" s="71">
        <v>56.85</v>
      </c>
      <c r="R2929" s="132" t="s">
        <v>3070</v>
      </c>
      <c r="S2929" s="132"/>
      <c r="T2929" s="132"/>
      <c r="U2929" s="132"/>
      <c r="V2929" s="132"/>
      <c r="W2929" s="132"/>
      <c r="X2929" s="132"/>
      <c r="Y2929" s="132"/>
    </row>
    <row r="2930" spans="1:25" ht="0.75" customHeight="1" x14ac:dyDescent="0.25"/>
    <row r="2931" spans="1:25" x14ac:dyDescent="0.25">
      <c r="A2931" s="132" t="s">
        <v>3071</v>
      </c>
      <c r="B2931" s="132"/>
      <c r="C2931" s="132"/>
      <c r="D2931" s="132"/>
      <c r="G2931" s="133">
        <v>571.32000000000005</v>
      </c>
      <c r="H2931" s="133"/>
      <c r="I2931" s="71">
        <v>4000</v>
      </c>
      <c r="K2931" s="71">
        <v>-3428.68</v>
      </c>
      <c r="M2931" s="133">
        <v>856.98</v>
      </c>
      <c r="N2931" s="133"/>
      <c r="P2931" s="71">
        <v>-3143.02</v>
      </c>
      <c r="R2931" s="132" t="s">
        <v>3072</v>
      </c>
      <c r="S2931" s="132"/>
      <c r="T2931" s="132"/>
      <c r="U2931" s="132"/>
      <c r="V2931" s="132"/>
      <c r="W2931" s="132"/>
      <c r="X2931" s="132"/>
      <c r="Y2931" s="132"/>
    </row>
    <row r="2932" spans="1:25" ht="0.75" customHeight="1" x14ac:dyDescent="0.25"/>
    <row r="2933" spans="1:25" x14ac:dyDescent="0.25">
      <c r="A2933" s="132" t="s">
        <v>3073</v>
      </c>
      <c r="B2933" s="132"/>
      <c r="C2933" s="132"/>
      <c r="D2933" s="132"/>
      <c r="G2933" s="133">
        <v>339.18</v>
      </c>
      <c r="H2933" s="133"/>
      <c r="I2933" s="71">
        <v>3000</v>
      </c>
      <c r="K2933" s="71">
        <v>-2660.82</v>
      </c>
      <c r="M2933" s="133">
        <v>508.77</v>
      </c>
      <c r="N2933" s="133"/>
      <c r="P2933" s="71">
        <v>-2491.23</v>
      </c>
      <c r="R2933" s="132" t="s">
        <v>3074</v>
      </c>
      <c r="S2933" s="132"/>
      <c r="T2933" s="132"/>
      <c r="U2933" s="132"/>
      <c r="V2933" s="132"/>
      <c r="W2933" s="132"/>
      <c r="X2933" s="132"/>
      <c r="Y2933" s="132"/>
    </row>
    <row r="2934" spans="1:25" ht="0.75" customHeight="1" x14ac:dyDescent="0.25"/>
    <row r="2935" spans="1:25" x14ac:dyDescent="0.25">
      <c r="A2935" s="132" t="s">
        <v>3075</v>
      </c>
      <c r="B2935" s="132"/>
      <c r="C2935" s="132"/>
      <c r="D2935" s="132"/>
      <c r="G2935" s="133">
        <v>763.46</v>
      </c>
      <c r="H2935" s="133"/>
      <c r="I2935" s="71">
        <v>2000</v>
      </c>
      <c r="K2935" s="71">
        <v>-1236.54</v>
      </c>
      <c r="M2935" s="133">
        <v>1145.19</v>
      </c>
      <c r="N2935" s="133"/>
      <c r="P2935" s="71">
        <v>-854.81</v>
      </c>
      <c r="R2935" s="132" t="s">
        <v>3076</v>
      </c>
      <c r="S2935" s="132"/>
      <c r="T2935" s="132"/>
      <c r="U2935" s="132"/>
      <c r="V2935" s="132"/>
      <c r="W2935" s="132"/>
      <c r="X2935" s="132"/>
      <c r="Y2935" s="132"/>
    </row>
    <row r="2936" spans="1:25" ht="0.75" customHeight="1" x14ac:dyDescent="0.25"/>
    <row r="2937" spans="1:25" x14ac:dyDescent="0.25">
      <c r="A2937" s="132" t="s">
        <v>3077</v>
      </c>
      <c r="B2937" s="132"/>
      <c r="C2937" s="132"/>
      <c r="D2937" s="132"/>
      <c r="G2937" s="133">
        <v>199.98</v>
      </c>
      <c r="H2937" s="133"/>
      <c r="I2937" s="71">
        <v>0</v>
      </c>
      <c r="K2937" s="71">
        <v>199.98</v>
      </c>
      <c r="M2937" s="133">
        <v>299.97000000000003</v>
      </c>
      <c r="N2937" s="133"/>
      <c r="P2937" s="71">
        <v>299.97000000000003</v>
      </c>
      <c r="R2937" s="132" t="s">
        <v>3078</v>
      </c>
      <c r="S2937" s="132"/>
      <c r="T2937" s="132"/>
      <c r="U2937" s="132"/>
      <c r="V2937" s="132"/>
      <c r="W2937" s="132"/>
      <c r="X2937" s="132"/>
      <c r="Y2937" s="132"/>
    </row>
    <row r="2938" spans="1:25" ht="0.75" customHeight="1" x14ac:dyDescent="0.25"/>
    <row r="2939" spans="1:25" x14ac:dyDescent="0.25">
      <c r="A2939" s="132" t="s">
        <v>3079</v>
      </c>
      <c r="B2939" s="132"/>
      <c r="C2939" s="132"/>
      <c r="D2939" s="132"/>
      <c r="G2939" s="133">
        <v>2318.69</v>
      </c>
      <c r="H2939" s="133"/>
      <c r="I2939" s="71">
        <v>5000</v>
      </c>
      <c r="K2939" s="71">
        <v>-2681.31</v>
      </c>
      <c r="M2939" s="133">
        <v>3478.0349999999999</v>
      </c>
      <c r="N2939" s="133"/>
      <c r="P2939" s="71">
        <v>-1521.9649999999999</v>
      </c>
      <c r="R2939" s="132" t="s">
        <v>3080</v>
      </c>
      <c r="S2939" s="132"/>
      <c r="T2939" s="132"/>
      <c r="U2939" s="132"/>
      <c r="V2939" s="132"/>
      <c r="W2939" s="132"/>
      <c r="X2939" s="132"/>
      <c r="Y2939" s="132"/>
    </row>
    <row r="2940" spans="1:25" ht="0.75" customHeight="1" x14ac:dyDescent="0.25"/>
    <row r="2941" spans="1:25" x14ac:dyDescent="0.25">
      <c r="A2941" s="132" t="s">
        <v>3081</v>
      </c>
      <c r="B2941" s="132"/>
      <c r="C2941" s="132"/>
      <c r="D2941" s="132"/>
      <c r="G2941" s="133">
        <v>6.57</v>
      </c>
      <c r="H2941" s="133"/>
      <c r="I2941" s="71">
        <v>500</v>
      </c>
      <c r="K2941" s="71">
        <v>-493.43</v>
      </c>
      <c r="M2941" s="133">
        <v>9.8550000000000004</v>
      </c>
      <c r="N2941" s="133"/>
      <c r="P2941" s="71">
        <v>-490.14499999999998</v>
      </c>
      <c r="R2941" s="132" t="s">
        <v>3082</v>
      </c>
      <c r="S2941" s="132"/>
      <c r="T2941" s="132"/>
      <c r="U2941" s="132"/>
      <c r="V2941" s="132"/>
      <c r="W2941" s="132"/>
      <c r="X2941" s="132"/>
      <c r="Y2941" s="132"/>
    </row>
    <row r="2942" spans="1:25" ht="0.75" customHeight="1" x14ac:dyDescent="0.25"/>
    <row r="2943" spans="1:25" x14ac:dyDescent="0.25">
      <c r="A2943" s="132" t="s">
        <v>3083</v>
      </c>
      <c r="B2943" s="132"/>
      <c r="C2943" s="132"/>
      <c r="D2943" s="132"/>
      <c r="G2943" s="133">
        <v>218.43</v>
      </c>
      <c r="H2943" s="133"/>
      <c r="I2943" s="71">
        <v>500</v>
      </c>
      <c r="K2943" s="71">
        <v>-281.57</v>
      </c>
      <c r="M2943" s="133">
        <v>327.64499999999998</v>
      </c>
      <c r="N2943" s="133"/>
      <c r="P2943" s="71">
        <v>-172.35499999999999</v>
      </c>
      <c r="R2943" s="132" t="s">
        <v>3084</v>
      </c>
      <c r="S2943" s="132"/>
      <c r="T2943" s="132"/>
      <c r="U2943" s="132"/>
      <c r="V2943" s="132"/>
      <c r="W2943" s="132"/>
      <c r="X2943" s="132"/>
      <c r="Y2943" s="132"/>
    </row>
    <row r="2944" spans="1:25" ht="0.75" customHeight="1" x14ac:dyDescent="0.25"/>
    <row r="2945" spans="1:25" x14ac:dyDescent="0.25">
      <c r="A2945" s="132" t="s">
        <v>3085</v>
      </c>
      <c r="B2945" s="132"/>
      <c r="C2945" s="132"/>
      <c r="D2945" s="132"/>
      <c r="G2945" s="133">
        <v>0</v>
      </c>
      <c r="H2945" s="133"/>
      <c r="I2945" s="71">
        <v>250</v>
      </c>
      <c r="K2945" s="71">
        <v>-250</v>
      </c>
      <c r="M2945" s="133">
        <v>0</v>
      </c>
      <c r="N2945" s="133"/>
      <c r="P2945" s="71">
        <v>-250</v>
      </c>
      <c r="R2945" s="132" t="s">
        <v>3086</v>
      </c>
      <c r="S2945" s="132"/>
      <c r="T2945" s="132"/>
      <c r="U2945" s="132"/>
      <c r="V2945" s="132"/>
      <c r="W2945" s="132"/>
      <c r="X2945" s="132"/>
      <c r="Y2945" s="132"/>
    </row>
    <row r="2946" spans="1:25" ht="0.75" customHeight="1" x14ac:dyDescent="0.25"/>
    <row r="2947" spans="1:25" x14ac:dyDescent="0.25">
      <c r="A2947" s="132" t="s">
        <v>3087</v>
      </c>
      <c r="B2947" s="132"/>
      <c r="C2947" s="132"/>
      <c r="D2947" s="132"/>
      <c r="G2947" s="133">
        <v>565.28</v>
      </c>
      <c r="H2947" s="133"/>
      <c r="I2947" s="71">
        <v>0</v>
      </c>
      <c r="K2947" s="71">
        <v>565.28</v>
      </c>
      <c r="M2947" s="133">
        <v>847.92</v>
      </c>
      <c r="N2947" s="133"/>
      <c r="P2947" s="71">
        <v>847.92</v>
      </c>
      <c r="R2947" s="132" t="s">
        <v>3088</v>
      </c>
      <c r="S2947" s="132"/>
      <c r="T2947" s="132"/>
      <c r="U2947" s="132"/>
      <c r="V2947" s="132"/>
      <c r="W2947" s="132"/>
      <c r="X2947" s="132"/>
      <c r="Y2947" s="132"/>
    </row>
    <row r="2948" spans="1:25" ht="0.75" customHeight="1" x14ac:dyDescent="0.25"/>
    <row r="2949" spans="1:25" x14ac:dyDescent="0.25">
      <c r="A2949" s="132" t="s">
        <v>3089</v>
      </c>
      <c r="B2949" s="132"/>
      <c r="C2949" s="132"/>
      <c r="D2949" s="132"/>
      <c r="G2949" s="133">
        <v>77.55</v>
      </c>
      <c r="H2949" s="133"/>
      <c r="I2949" s="71">
        <v>0</v>
      </c>
      <c r="K2949" s="71">
        <v>77.55</v>
      </c>
      <c r="M2949" s="133">
        <v>116.325</v>
      </c>
      <c r="N2949" s="133"/>
      <c r="P2949" s="71">
        <v>116.325</v>
      </c>
      <c r="R2949" s="132" t="s">
        <v>3090</v>
      </c>
      <c r="S2949" s="132"/>
      <c r="T2949" s="132"/>
      <c r="U2949" s="132"/>
      <c r="V2949" s="132"/>
      <c r="W2949" s="132"/>
      <c r="X2949" s="132"/>
      <c r="Y2949" s="132"/>
    </row>
    <row r="2950" spans="1:25" ht="0.75" customHeight="1" x14ac:dyDescent="0.25"/>
    <row r="2951" spans="1:25" x14ac:dyDescent="0.25">
      <c r="A2951" s="132" t="s">
        <v>3091</v>
      </c>
      <c r="B2951" s="132"/>
      <c r="C2951" s="132"/>
      <c r="D2951" s="132"/>
      <c r="G2951" s="133">
        <v>0</v>
      </c>
      <c r="H2951" s="133"/>
      <c r="I2951" s="71">
        <v>250</v>
      </c>
      <c r="K2951" s="71">
        <v>-250</v>
      </c>
      <c r="M2951" s="133">
        <v>0</v>
      </c>
      <c r="N2951" s="133"/>
      <c r="P2951" s="71">
        <v>-250</v>
      </c>
      <c r="R2951" s="132" t="s">
        <v>3092</v>
      </c>
      <c r="S2951" s="132"/>
      <c r="T2951" s="132"/>
      <c r="U2951" s="132"/>
      <c r="V2951" s="132"/>
      <c r="W2951" s="132"/>
      <c r="X2951" s="132"/>
      <c r="Y2951" s="132"/>
    </row>
    <row r="2952" spans="1:25" ht="0.75" customHeight="1" x14ac:dyDescent="0.25"/>
    <row r="2953" spans="1:25" x14ac:dyDescent="0.25">
      <c r="A2953" s="132" t="s">
        <v>3093</v>
      </c>
      <c r="B2953" s="132"/>
      <c r="C2953" s="132"/>
      <c r="D2953" s="132"/>
      <c r="G2953" s="133">
        <v>849.43</v>
      </c>
      <c r="H2953" s="133"/>
      <c r="I2953" s="71">
        <v>500</v>
      </c>
      <c r="K2953" s="71">
        <v>349.43</v>
      </c>
      <c r="M2953" s="133">
        <v>1274.145</v>
      </c>
      <c r="N2953" s="133"/>
      <c r="P2953" s="71">
        <v>774.14499999999998</v>
      </c>
      <c r="R2953" s="132" t="s">
        <v>3094</v>
      </c>
      <c r="S2953" s="132"/>
      <c r="T2953" s="132"/>
      <c r="U2953" s="132"/>
      <c r="V2953" s="132"/>
      <c r="W2953" s="132"/>
      <c r="X2953" s="132"/>
      <c r="Y2953" s="132"/>
    </row>
    <row r="2954" spans="1:25" ht="0.75" customHeight="1" x14ac:dyDescent="0.25"/>
    <row r="2955" spans="1:25" x14ac:dyDescent="0.25">
      <c r="A2955" s="132" t="s">
        <v>3095</v>
      </c>
      <c r="B2955" s="132"/>
      <c r="C2955" s="132"/>
      <c r="D2955" s="132"/>
      <c r="G2955" s="133">
        <v>280.51</v>
      </c>
      <c r="H2955" s="133"/>
      <c r="I2955" s="71">
        <v>0</v>
      </c>
      <c r="K2955" s="71">
        <v>280.51</v>
      </c>
      <c r="M2955" s="133">
        <v>420.76499999999999</v>
      </c>
      <c r="N2955" s="133"/>
      <c r="P2955" s="71">
        <v>420.76499999999999</v>
      </c>
      <c r="R2955" s="132" t="s">
        <v>3096</v>
      </c>
      <c r="S2955" s="132"/>
      <c r="T2955" s="132"/>
      <c r="U2955" s="132"/>
      <c r="V2955" s="132"/>
      <c r="W2955" s="132"/>
      <c r="X2955" s="132"/>
      <c r="Y2955" s="132"/>
    </row>
    <row r="2956" spans="1:25" ht="0.75" customHeight="1" x14ac:dyDescent="0.25"/>
    <row r="2957" spans="1:25" x14ac:dyDescent="0.25">
      <c r="A2957" s="132" t="s">
        <v>3097</v>
      </c>
      <c r="B2957" s="132"/>
      <c r="C2957" s="132"/>
      <c r="D2957" s="132"/>
      <c r="G2957" s="133">
        <v>400.27</v>
      </c>
      <c r="H2957" s="133"/>
      <c r="I2957" s="71">
        <v>3000</v>
      </c>
      <c r="K2957" s="71">
        <v>-2599.73</v>
      </c>
      <c r="M2957" s="133">
        <v>600.40499999999997</v>
      </c>
      <c r="N2957" s="133"/>
      <c r="P2957" s="71">
        <v>-2399.5949999999998</v>
      </c>
      <c r="R2957" s="132" t="s">
        <v>3098</v>
      </c>
      <c r="S2957" s="132"/>
      <c r="T2957" s="132"/>
      <c r="U2957" s="132"/>
      <c r="V2957" s="132"/>
      <c r="W2957" s="132"/>
      <c r="X2957" s="132"/>
      <c r="Y2957" s="132"/>
    </row>
    <row r="2958" spans="1:25" ht="0.75" customHeight="1" x14ac:dyDescent="0.25"/>
    <row r="2959" spans="1:25" x14ac:dyDescent="0.25">
      <c r="A2959" s="132" t="s">
        <v>3099</v>
      </c>
      <c r="B2959" s="132"/>
      <c r="C2959" s="132"/>
      <c r="D2959" s="132"/>
      <c r="G2959" s="133">
        <v>0</v>
      </c>
      <c r="H2959" s="133"/>
      <c r="I2959" s="71">
        <v>3000</v>
      </c>
      <c r="K2959" s="71">
        <v>-3000</v>
      </c>
      <c r="M2959" s="133">
        <v>0</v>
      </c>
      <c r="N2959" s="133"/>
      <c r="P2959" s="71">
        <v>-3000</v>
      </c>
      <c r="R2959" s="132" t="s">
        <v>3100</v>
      </c>
      <c r="S2959" s="132"/>
      <c r="T2959" s="132"/>
      <c r="U2959" s="132"/>
      <c r="V2959" s="132"/>
      <c r="W2959" s="132"/>
      <c r="X2959" s="132"/>
      <c r="Y2959" s="132"/>
    </row>
    <row r="2960" spans="1:25" ht="0.75" customHeight="1" x14ac:dyDescent="0.25"/>
    <row r="2961" spans="1:25" x14ac:dyDescent="0.25">
      <c r="A2961" s="132" t="s">
        <v>3101</v>
      </c>
      <c r="B2961" s="132"/>
      <c r="C2961" s="132"/>
      <c r="D2961" s="132"/>
      <c r="G2961" s="133">
        <v>121.04</v>
      </c>
      <c r="H2961" s="133"/>
      <c r="I2961" s="71">
        <v>0</v>
      </c>
      <c r="K2961" s="71">
        <v>121.04</v>
      </c>
      <c r="M2961" s="133">
        <v>181.56</v>
      </c>
      <c r="N2961" s="133"/>
      <c r="P2961" s="71">
        <v>181.56</v>
      </c>
      <c r="R2961" s="132" t="s">
        <v>3102</v>
      </c>
      <c r="S2961" s="132"/>
      <c r="T2961" s="132"/>
      <c r="U2961" s="132"/>
      <c r="V2961" s="132"/>
      <c r="W2961" s="132"/>
      <c r="X2961" s="132"/>
      <c r="Y2961" s="132"/>
    </row>
    <row r="2962" spans="1:25" x14ac:dyDescent="0.25">
      <c r="A2962" s="132" t="s">
        <v>3103</v>
      </c>
      <c r="B2962" s="132"/>
      <c r="C2962" s="132"/>
      <c r="D2962" s="132"/>
      <c r="G2962" s="133">
        <v>125.97</v>
      </c>
      <c r="H2962" s="133"/>
      <c r="I2962" s="71">
        <v>0</v>
      </c>
      <c r="K2962" s="71">
        <v>125.97</v>
      </c>
      <c r="M2962" s="133">
        <v>188.95500000000001</v>
      </c>
      <c r="N2962" s="133"/>
      <c r="P2962" s="71">
        <v>188.95500000000001</v>
      </c>
      <c r="R2962" s="132" t="s">
        <v>3104</v>
      </c>
      <c r="S2962" s="132"/>
      <c r="T2962" s="132"/>
      <c r="U2962" s="132"/>
      <c r="V2962" s="132"/>
      <c r="W2962" s="132"/>
      <c r="X2962" s="132"/>
      <c r="Y2962" s="132"/>
    </row>
    <row r="2963" spans="1:25" ht="0.75" customHeight="1" x14ac:dyDescent="0.25"/>
    <row r="2964" spans="1:25" x14ac:dyDescent="0.25">
      <c r="A2964" s="132" t="s">
        <v>3105</v>
      </c>
      <c r="B2964" s="132"/>
      <c r="C2964" s="132"/>
      <c r="D2964" s="132"/>
      <c r="G2964" s="133">
        <v>88.64</v>
      </c>
      <c r="H2964" s="133"/>
      <c r="I2964" s="71">
        <v>0</v>
      </c>
      <c r="K2964" s="71">
        <v>88.64</v>
      </c>
      <c r="M2964" s="133">
        <v>132.96</v>
      </c>
      <c r="N2964" s="133"/>
      <c r="P2964" s="71">
        <v>132.96</v>
      </c>
      <c r="R2964" s="132" t="s">
        <v>3106</v>
      </c>
      <c r="S2964" s="132"/>
      <c r="T2964" s="132"/>
      <c r="U2964" s="132"/>
      <c r="V2964" s="132"/>
      <c r="W2964" s="132"/>
      <c r="X2964" s="132"/>
      <c r="Y2964" s="132"/>
    </row>
    <row r="2965" spans="1:25" ht="0.75" customHeight="1" x14ac:dyDescent="0.25"/>
    <row r="2966" spans="1:25" x14ac:dyDescent="0.25">
      <c r="A2966" s="132" t="s">
        <v>3107</v>
      </c>
      <c r="B2966" s="132"/>
      <c r="C2966" s="132"/>
      <c r="D2966" s="132"/>
      <c r="G2966" s="133">
        <v>16.66</v>
      </c>
      <c r="H2966" s="133"/>
      <c r="I2966" s="71">
        <v>0</v>
      </c>
      <c r="K2966" s="71">
        <v>16.66</v>
      </c>
      <c r="M2966" s="133">
        <v>24.99</v>
      </c>
      <c r="N2966" s="133"/>
      <c r="P2966" s="71">
        <v>24.99</v>
      </c>
      <c r="R2966" s="132" t="s">
        <v>3108</v>
      </c>
      <c r="S2966" s="132"/>
      <c r="T2966" s="132"/>
      <c r="U2966" s="132"/>
      <c r="V2966" s="132"/>
      <c r="W2966" s="132"/>
      <c r="X2966" s="132"/>
      <c r="Y2966" s="132"/>
    </row>
    <row r="2967" spans="1:25" ht="0.75" customHeight="1" x14ac:dyDescent="0.25"/>
    <row r="2968" spans="1:25" x14ac:dyDescent="0.25">
      <c r="A2968" s="132" t="s">
        <v>3109</v>
      </c>
      <c r="B2968" s="132"/>
      <c r="C2968" s="132"/>
      <c r="D2968" s="132"/>
      <c r="G2968" s="133">
        <v>16.66</v>
      </c>
      <c r="H2968" s="133"/>
      <c r="I2968" s="71">
        <v>0</v>
      </c>
      <c r="K2968" s="71">
        <v>16.66</v>
      </c>
      <c r="M2968" s="133">
        <v>24.99</v>
      </c>
      <c r="N2968" s="133"/>
      <c r="P2968" s="71">
        <v>24.99</v>
      </c>
      <c r="R2968" s="132" t="s">
        <v>3110</v>
      </c>
      <c r="S2968" s="132"/>
      <c r="T2968" s="132"/>
      <c r="U2968" s="132"/>
      <c r="V2968" s="132"/>
      <c r="W2968" s="132"/>
      <c r="X2968" s="132"/>
      <c r="Y2968" s="132"/>
    </row>
    <row r="2969" spans="1:25" ht="0.75" customHeight="1" x14ac:dyDescent="0.25"/>
    <row r="2970" spans="1:25" x14ac:dyDescent="0.25">
      <c r="A2970" s="132" t="s">
        <v>3111</v>
      </c>
      <c r="B2970" s="132"/>
      <c r="C2970" s="132"/>
      <c r="D2970" s="132"/>
      <c r="G2970" s="133">
        <v>129.49</v>
      </c>
      <c r="H2970" s="133"/>
      <c r="I2970" s="71">
        <v>0</v>
      </c>
      <c r="K2970" s="71">
        <v>129.49</v>
      </c>
      <c r="M2970" s="133">
        <v>194.23500000000001</v>
      </c>
      <c r="N2970" s="133"/>
      <c r="P2970" s="71">
        <v>194.23500000000001</v>
      </c>
      <c r="R2970" s="132" t="s">
        <v>3112</v>
      </c>
      <c r="S2970" s="132"/>
      <c r="T2970" s="132"/>
      <c r="U2970" s="132"/>
      <c r="V2970" s="132"/>
      <c r="W2970" s="132"/>
      <c r="X2970" s="132"/>
      <c r="Y2970" s="132"/>
    </row>
    <row r="2971" spans="1:25" ht="0.75" customHeight="1" x14ac:dyDescent="0.25"/>
    <row r="2972" spans="1:25" x14ac:dyDescent="0.25">
      <c r="A2972" s="132" t="s">
        <v>3113</v>
      </c>
      <c r="B2972" s="132"/>
      <c r="C2972" s="132"/>
      <c r="D2972" s="132"/>
      <c r="G2972" s="133">
        <v>96.99</v>
      </c>
      <c r="H2972" s="133"/>
      <c r="I2972" s="71">
        <v>0</v>
      </c>
      <c r="K2972" s="71">
        <v>96.99</v>
      </c>
      <c r="M2972" s="133">
        <v>145.48500000000001</v>
      </c>
      <c r="N2972" s="133"/>
      <c r="P2972" s="71">
        <v>145.48500000000001</v>
      </c>
      <c r="R2972" s="132" t="s">
        <v>3114</v>
      </c>
      <c r="S2972" s="132"/>
      <c r="T2972" s="132"/>
      <c r="U2972" s="132"/>
      <c r="V2972" s="132"/>
      <c r="W2972" s="132"/>
      <c r="X2972" s="132"/>
      <c r="Y2972" s="132"/>
    </row>
    <row r="2973" spans="1:25" ht="0.75" customHeight="1" x14ac:dyDescent="0.25"/>
    <row r="2974" spans="1:25" x14ac:dyDescent="0.25">
      <c r="A2974" s="132" t="s">
        <v>3115</v>
      </c>
      <c r="B2974" s="132"/>
      <c r="C2974" s="132"/>
      <c r="D2974" s="132"/>
      <c r="G2974" s="133">
        <v>129.49</v>
      </c>
      <c r="H2974" s="133"/>
      <c r="I2974" s="71">
        <v>0</v>
      </c>
      <c r="K2974" s="71">
        <v>129.49</v>
      </c>
      <c r="M2974" s="133">
        <v>194.23500000000001</v>
      </c>
      <c r="N2974" s="133"/>
      <c r="P2974" s="71">
        <v>194.23500000000001</v>
      </c>
      <c r="R2974" s="132" t="s">
        <v>3116</v>
      </c>
      <c r="S2974" s="132"/>
      <c r="T2974" s="132"/>
      <c r="U2974" s="132"/>
      <c r="V2974" s="132"/>
      <c r="W2974" s="132"/>
      <c r="X2974" s="132"/>
      <c r="Y2974" s="132"/>
    </row>
    <row r="2975" spans="1:25" ht="0.75" customHeight="1" x14ac:dyDescent="0.25"/>
    <row r="2976" spans="1:25" x14ac:dyDescent="0.25">
      <c r="A2976" s="132" t="s">
        <v>3117</v>
      </c>
      <c r="B2976" s="132"/>
      <c r="C2976" s="132"/>
      <c r="D2976" s="132"/>
      <c r="G2976" s="133">
        <v>80.33</v>
      </c>
      <c r="H2976" s="133"/>
      <c r="I2976" s="71">
        <v>0</v>
      </c>
      <c r="K2976" s="71">
        <v>80.33</v>
      </c>
      <c r="M2976" s="133">
        <v>120.495</v>
      </c>
      <c r="N2976" s="133"/>
      <c r="P2976" s="71">
        <v>120.495</v>
      </c>
      <c r="R2976" s="132" t="s">
        <v>3118</v>
      </c>
      <c r="S2976" s="132"/>
      <c r="T2976" s="132"/>
      <c r="U2976" s="132"/>
      <c r="V2976" s="132"/>
      <c r="W2976" s="132"/>
      <c r="X2976" s="132"/>
      <c r="Y2976" s="132"/>
    </row>
    <row r="2977" spans="1:25" ht="0.75" customHeight="1" x14ac:dyDescent="0.25"/>
    <row r="2978" spans="1:25" x14ac:dyDescent="0.25">
      <c r="A2978" s="132" t="s">
        <v>3119</v>
      </c>
      <c r="B2978" s="132"/>
      <c r="C2978" s="132"/>
      <c r="D2978" s="132"/>
      <c r="G2978" s="133">
        <v>306.39</v>
      </c>
      <c r="H2978" s="133"/>
      <c r="I2978" s="71">
        <v>1750</v>
      </c>
      <c r="K2978" s="71">
        <v>-1443.61</v>
      </c>
      <c r="M2978" s="133">
        <v>459.58499999999998</v>
      </c>
      <c r="N2978" s="133"/>
      <c r="P2978" s="71">
        <v>-1290.415</v>
      </c>
      <c r="R2978" s="132" t="s">
        <v>3120</v>
      </c>
      <c r="S2978" s="132"/>
      <c r="T2978" s="132"/>
      <c r="U2978" s="132"/>
      <c r="V2978" s="132"/>
      <c r="W2978" s="132"/>
      <c r="X2978" s="132"/>
      <c r="Y2978" s="132"/>
    </row>
    <row r="2979" spans="1:25" ht="0.75" customHeight="1" x14ac:dyDescent="0.25"/>
    <row r="2980" spans="1:25" x14ac:dyDescent="0.25">
      <c r="A2980" s="132" t="s">
        <v>3121</v>
      </c>
      <c r="B2980" s="132"/>
      <c r="C2980" s="132"/>
      <c r="D2980" s="132"/>
      <c r="G2980" s="133">
        <v>85.39</v>
      </c>
      <c r="H2980" s="133"/>
      <c r="I2980" s="71">
        <v>0</v>
      </c>
      <c r="K2980" s="71">
        <v>85.39</v>
      </c>
      <c r="M2980" s="133">
        <v>128.08500000000001</v>
      </c>
      <c r="N2980" s="133"/>
      <c r="P2980" s="71">
        <v>128.08500000000001</v>
      </c>
      <c r="R2980" s="132" t="s">
        <v>3122</v>
      </c>
      <c r="S2980" s="132"/>
      <c r="T2980" s="132"/>
      <c r="U2980" s="132"/>
      <c r="V2980" s="132"/>
      <c r="W2980" s="132"/>
      <c r="X2980" s="132"/>
      <c r="Y2980" s="132"/>
    </row>
    <row r="2981" spans="1:25" ht="0.75" customHeight="1" x14ac:dyDescent="0.25"/>
    <row r="2982" spans="1:25" x14ac:dyDescent="0.25">
      <c r="A2982" s="132" t="s">
        <v>3123</v>
      </c>
      <c r="B2982" s="132"/>
      <c r="C2982" s="132"/>
      <c r="D2982" s="132"/>
      <c r="G2982" s="133">
        <v>0</v>
      </c>
      <c r="H2982" s="133"/>
      <c r="I2982" s="71">
        <v>500</v>
      </c>
      <c r="K2982" s="71">
        <v>-500</v>
      </c>
      <c r="M2982" s="133">
        <v>0</v>
      </c>
      <c r="N2982" s="133"/>
      <c r="P2982" s="71">
        <v>-500</v>
      </c>
      <c r="R2982" s="132" t="s">
        <v>3124</v>
      </c>
      <c r="S2982" s="132"/>
      <c r="T2982" s="132"/>
      <c r="U2982" s="132"/>
      <c r="V2982" s="132"/>
      <c r="W2982" s="132"/>
      <c r="X2982" s="132"/>
      <c r="Y2982" s="132"/>
    </row>
    <row r="2983" spans="1:25" ht="0.75" customHeight="1" x14ac:dyDescent="0.25"/>
    <row r="2984" spans="1:25" x14ac:dyDescent="0.25">
      <c r="A2984" s="132" t="s">
        <v>3125</v>
      </c>
      <c r="B2984" s="132"/>
      <c r="C2984" s="132"/>
      <c r="D2984" s="132"/>
      <c r="G2984" s="133">
        <v>4389.13</v>
      </c>
      <c r="H2984" s="133"/>
      <c r="I2984" s="71">
        <v>15000</v>
      </c>
      <c r="K2984" s="71">
        <v>-10610.87</v>
      </c>
      <c r="M2984" s="133">
        <v>6583.6949999999997</v>
      </c>
      <c r="N2984" s="133"/>
      <c r="P2984" s="71">
        <v>-8416.3050000000003</v>
      </c>
      <c r="R2984" s="132" t="s">
        <v>3126</v>
      </c>
      <c r="S2984" s="132"/>
      <c r="T2984" s="132"/>
      <c r="U2984" s="132"/>
      <c r="V2984" s="132"/>
      <c r="W2984" s="132"/>
      <c r="X2984" s="132"/>
      <c r="Y2984" s="132"/>
    </row>
    <row r="2985" spans="1:25" ht="0.75" customHeight="1" x14ac:dyDescent="0.25"/>
    <row r="2986" spans="1:25" x14ac:dyDescent="0.25">
      <c r="A2986" s="132" t="s">
        <v>3127</v>
      </c>
      <c r="B2986" s="132"/>
      <c r="C2986" s="132"/>
      <c r="D2986" s="132"/>
      <c r="G2986" s="133">
        <v>1671.38</v>
      </c>
      <c r="H2986" s="133"/>
      <c r="I2986" s="71">
        <v>1300</v>
      </c>
      <c r="K2986" s="71">
        <v>371.38</v>
      </c>
      <c r="M2986" s="133">
        <v>2507.0700000000002</v>
      </c>
      <c r="N2986" s="133"/>
      <c r="P2986" s="71">
        <v>1207.07</v>
      </c>
      <c r="R2986" s="132" t="s">
        <v>3128</v>
      </c>
      <c r="S2986" s="132"/>
      <c r="T2986" s="132"/>
      <c r="U2986" s="132"/>
      <c r="V2986" s="132"/>
      <c r="W2986" s="132"/>
      <c r="X2986" s="132"/>
      <c r="Y2986" s="132"/>
    </row>
    <row r="2987" spans="1:25" ht="0.75" customHeight="1" x14ac:dyDescent="0.25"/>
    <row r="2988" spans="1:25" x14ac:dyDescent="0.25">
      <c r="A2988" s="132" t="s">
        <v>3129</v>
      </c>
      <c r="B2988" s="132"/>
      <c r="C2988" s="132"/>
      <c r="D2988" s="132"/>
      <c r="G2988" s="133">
        <v>816.16</v>
      </c>
      <c r="H2988" s="133"/>
      <c r="I2988" s="71">
        <v>0</v>
      </c>
      <c r="K2988" s="71">
        <v>816.16</v>
      </c>
      <c r="M2988" s="133">
        <v>1224.24</v>
      </c>
      <c r="N2988" s="133"/>
      <c r="P2988" s="71">
        <v>1224.24</v>
      </c>
      <c r="R2988" s="132" t="s">
        <v>3130</v>
      </c>
      <c r="S2988" s="132"/>
      <c r="T2988" s="132"/>
      <c r="U2988" s="132"/>
      <c r="V2988" s="132"/>
      <c r="W2988" s="132"/>
      <c r="X2988" s="132"/>
      <c r="Y2988" s="132"/>
    </row>
    <row r="2989" spans="1:25" ht="0.75" customHeight="1" x14ac:dyDescent="0.25"/>
    <row r="2990" spans="1:25" x14ac:dyDescent="0.25">
      <c r="A2990" s="132" t="s">
        <v>3131</v>
      </c>
      <c r="B2990" s="132"/>
      <c r="C2990" s="132"/>
      <c r="D2990" s="132"/>
      <c r="G2990" s="133">
        <v>39.5</v>
      </c>
      <c r="H2990" s="133"/>
      <c r="I2990" s="71">
        <v>0</v>
      </c>
      <c r="K2990" s="71">
        <v>39.5</v>
      </c>
      <c r="M2990" s="133">
        <v>59.25</v>
      </c>
      <c r="N2990" s="133"/>
      <c r="P2990" s="71">
        <v>59.25</v>
      </c>
      <c r="R2990" s="132" t="s">
        <v>3132</v>
      </c>
      <c r="S2990" s="132"/>
      <c r="T2990" s="132"/>
      <c r="U2990" s="132"/>
      <c r="V2990" s="132"/>
      <c r="W2990" s="132"/>
      <c r="X2990" s="132"/>
      <c r="Y2990" s="132"/>
    </row>
    <row r="2991" spans="1:25" ht="0.75" customHeight="1" x14ac:dyDescent="0.25"/>
    <row r="2992" spans="1:25" x14ac:dyDescent="0.25">
      <c r="A2992" s="132" t="s">
        <v>3133</v>
      </c>
      <c r="B2992" s="132"/>
      <c r="C2992" s="132"/>
      <c r="D2992" s="132"/>
      <c r="G2992" s="133">
        <v>375.82</v>
      </c>
      <c r="H2992" s="133"/>
      <c r="I2992" s="71">
        <v>0</v>
      </c>
      <c r="K2992" s="71">
        <v>375.82</v>
      </c>
      <c r="M2992" s="133">
        <v>563.73</v>
      </c>
      <c r="N2992" s="133"/>
      <c r="P2992" s="71">
        <v>563.73</v>
      </c>
      <c r="R2992" s="132" t="s">
        <v>3134</v>
      </c>
      <c r="S2992" s="132"/>
      <c r="T2992" s="132"/>
      <c r="U2992" s="132"/>
      <c r="V2992" s="132"/>
      <c r="W2992" s="132"/>
      <c r="X2992" s="132"/>
      <c r="Y2992" s="132"/>
    </row>
    <row r="2993" spans="1:25" ht="0.75" customHeight="1" x14ac:dyDescent="0.25"/>
    <row r="2994" spans="1:25" x14ac:dyDescent="0.25">
      <c r="A2994" s="132" t="s">
        <v>3135</v>
      </c>
      <c r="B2994" s="132"/>
      <c r="C2994" s="132"/>
      <c r="D2994" s="132"/>
      <c r="G2994" s="133">
        <v>0</v>
      </c>
      <c r="H2994" s="133"/>
      <c r="I2994" s="71">
        <v>1000</v>
      </c>
      <c r="K2994" s="71">
        <v>-1000</v>
      </c>
      <c r="M2994" s="133">
        <v>0</v>
      </c>
      <c r="N2994" s="133"/>
      <c r="P2994" s="71">
        <v>-1000</v>
      </c>
      <c r="R2994" s="132" t="s">
        <v>3136</v>
      </c>
      <c r="S2994" s="132"/>
      <c r="T2994" s="132"/>
      <c r="U2994" s="132"/>
      <c r="V2994" s="132"/>
      <c r="W2994" s="132"/>
      <c r="X2994" s="132"/>
      <c r="Y2994" s="132"/>
    </row>
    <row r="2995" spans="1:25" ht="0.75" customHeight="1" x14ac:dyDescent="0.25"/>
    <row r="2996" spans="1:25" x14ac:dyDescent="0.25">
      <c r="A2996" s="132" t="s">
        <v>3137</v>
      </c>
      <c r="B2996" s="132"/>
      <c r="C2996" s="132"/>
      <c r="D2996" s="132"/>
      <c r="G2996" s="133">
        <v>568</v>
      </c>
      <c r="H2996" s="133"/>
      <c r="I2996" s="71">
        <v>0</v>
      </c>
      <c r="K2996" s="71">
        <v>568</v>
      </c>
      <c r="M2996" s="133">
        <v>852</v>
      </c>
      <c r="N2996" s="133"/>
      <c r="P2996" s="71">
        <v>852</v>
      </c>
      <c r="R2996" s="132" t="s">
        <v>3138</v>
      </c>
      <c r="S2996" s="132"/>
      <c r="T2996" s="132"/>
      <c r="U2996" s="132"/>
      <c r="V2996" s="132"/>
      <c r="W2996" s="132"/>
      <c r="X2996" s="132"/>
      <c r="Y2996" s="132"/>
    </row>
    <row r="2997" spans="1:25" ht="0.75" customHeight="1" x14ac:dyDescent="0.25"/>
    <row r="2998" spans="1:25" x14ac:dyDescent="0.25">
      <c r="A2998" s="132" t="s">
        <v>3139</v>
      </c>
      <c r="B2998" s="132"/>
      <c r="C2998" s="132"/>
      <c r="D2998" s="132"/>
      <c r="G2998" s="133">
        <v>0</v>
      </c>
      <c r="H2998" s="133"/>
      <c r="I2998" s="71">
        <v>150</v>
      </c>
      <c r="K2998" s="71">
        <v>-150</v>
      </c>
      <c r="M2998" s="133">
        <v>0</v>
      </c>
      <c r="N2998" s="133"/>
      <c r="P2998" s="71">
        <v>-150</v>
      </c>
      <c r="R2998" s="132" t="s">
        <v>3140</v>
      </c>
      <c r="S2998" s="132"/>
      <c r="T2998" s="132"/>
      <c r="U2998" s="132"/>
      <c r="V2998" s="132"/>
      <c r="W2998" s="132"/>
      <c r="X2998" s="132"/>
      <c r="Y2998" s="132"/>
    </row>
    <row r="2999" spans="1:25" ht="0.75" customHeight="1" x14ac:dyDescent="0.25"/>
    <row r="3000" spans="1:25" x14ac:dyDescent="0.25">
      <c r="A3000" s="132" t="s">
        <v>3141</v>
      </c>
      <c r="B3000" s="132"/>
      <c r="C3000" s="132"/>
      <c r="D3000" s="132"/>
      <c r="G3000" s="133">
        <v>201.21</v>
      </c>
      <c r="H3000" s="133"/>
      <c r="I3000" s="71">
        <v>0</v>
      </c>
      <c r="K3000" s="71">
        <v>201.21</v>
      </c>
      <c r="M3000" s="133">
        <v>301.815</v>
      </c>
      <c r="N3000" s="133"/>
      <c r="P3000" s="71">
        <v>301.815</v>
      </c>
      <c r="R3000" s="132" t="s">
        <v>3142</v>
      </c>
      <c r="S3000" s="132"/>
      <c r="T3000" s="132"/>
      <c r="U3000" s="132"/>
      <c r="V3000" s="132"/>
      <c r="W3000" s="132"/>
      <c r="X3000" s="132"/>
      <c r="Y3000" s="132"/>
    </row>
    <row r="3001" spans="1:25" ht="2.25" customHeight="1" x14ac:dyDescent="0.25"/>
    <row r="3002" spans="1:25" ht="17.25" customHeight="1" x14ac:dyDescent="0.25">
      <c r="A3002" s="134" t="s">
        <v>3143</v>
      </c>
      <c r="B3002" s="134"/>
      <c r="C3002" s="134"/>
      <c r="D3002" s="134"/>
      <c r="E3002" s="134"/>
      <c r="G3002" s="72">
        <v>33045.339999999997</v>
      </c>
      <c r="I3002" s="72">
        <v>82009</v>
      </c>
      <c r="K3002" s="72">
        <v>-48963.66</v>
      </c>
      <c r="M3002" s="135">
        <v>49568.01</v>
      </c>
      <c r="N3002" s="135"/>
      <c r="P3002" s="72">
        <v>-32440.99</v>
      </c>
    </row>
    <row r="3003" spans="1:25" ht="0.75" customHeight="1" x14ac:dyDescent="0.25"/>
    <row r="3004" spans="1:25" x14ac:dyDescent="0.25">
      <c r="A3004" s="132" t="s">
        <v>3144</v>
      </c>
      <c r="B3004" s="132"/>
      <c r="C3004" s="132"/>
      <c r="D3004" s="132"/>
      <c r="G3004" s="133">
        <v>12094.07</v>
      </c>
      <c r="H3004" s="133"/>
      <c r="I3004" s="71">
        <v>15000</v>
      </c>
      <c r="K3004" s="71">
        <v>-2905.93</v>
      </c>
      <c r="M3004" s="133">
        <v>18141.105</v>
      </c>
      <c r="N3004" s="133"/>
      <c r="P3004" s="71">
        <v>3141.105</v>
      </c>
      <c r="R3004" s="132" t="s">
        <v>3145</v>
      </c>
      <c r="S3004" s="132"/>
      <c r="T3004" s="132"/>
      <c r="U3004" s="132"/>
      <c r="V3004" s="132"/>
      <c r="W3004" s="132"/>
      <c r="X3004" s="132"/>
      <c r="Y3004" s="132"/>
    </row>
    <row r="3005" spans="1:25" ht="0.75" customHeight="1" x14ac:dyDescent="0.25"/>
    <row r="3006" spans="1:25" x14ac:dyDescent="0.25">
      <c r="A3006" s="132" t="s">
        <v>3146</v>
      </c>
      <c r="B3006" s="132"/>
      <c r="C3006" s="132"/>
      <c r="D3006" s="132"/>
      <c r="G3006" s="133">
        <v>576.5</v>
      </c>
      <c r="H3006" s="133"/>
      <c r="I3006" s="71">
        <v>0</v>
      </c>
      <c r="K3006" s="71">
        <v>576.5</v>
      </c>
      <c r="M3006" s="133">
        <v>864.75</v>
      </c>
      <c r="N3006" s="133"/>
      <c r="P3006" s="71">
        <v>864.75</v>
      </c>
      <c r="R3006" s="132" t="s">
        <v>3147</v>
      </c>
      <c r="S3006" s="132"/>
      <c r="T3006" s="132"/>
      <c r="U3006" s="132"/>
      <c r="V3006" s="132"/>
      <c r="W3006" s="132"/>
      <c r="X3006" s="132"/>
      <c r="Y3006" s="132"/>
    </row>
    <row r="3007" spans="1:25" ht="0.75" customHeight="1" x14ac:dyDescent="0.25"/>
    <row r="3008" spans="1:25" x14ac:dyDescent="0.25">
      <c r="A3008" s="132" t="s">
        <v>3148</v>
      </c>
      <c r="B3008" s="132"/>
      <c r="C3008" s="132"/>
      <c r="D3008" s="132"/>
      <c r="G3008" s="133">
        <v>63.23</v>
      </c>
      <c r="H3008" s="133"/>
      <c r="I3008" s="71">
        <v>0</v>
      </c>
      <c r="K3008" s="71">
        <v>63.23</v>
      </c>
      <c r="M3008" s="133">
        <v>94.844999999999999</v>
      </c>
      <c r="N3008" s="133"/>
      <c r="P3008" s="71">
        <v>94.844999999999999</v>
      </c>
      <c r="R3008" s="132" t="s">
        <v>3149</v>
      </c>
      <c r="S3008" s="132"/>
      <c r="T3008" s="132"/>
      <c r="U3008" s="132"/>
      <c r="V3008" s="132"/>
      <c r="W3008" s="132"/>
      <c r="X3008" s="132"/>
      <c r="Y3008" s="132"/>
    </row>
    <row r="3009" spans="1:25" ht="0.75" customHeight="1" x14ac:dyDescent="0.25"/>
    <row r="3010" spans="1:25" x14ac:dyDescent="0.25">
      <c r="A3010" s="132" t="s">
        <v>3150</v>
      </c>
      <c r="B3010" s="132"/>
      <c r="C3010" s="132"/>
      <c r="D3010" s="132"/>
      <c r="G3010" s="133">
        <v>2169.83</v>
      </c>
      <c r="H3010" s="133"/>
      <c r="I3010" s="71">
        <v>1000</v>
      </c>
      <c r="K3010" s="71">
        <v>1169.83</v>
      </c>
      <c r="M3010" s="133">
        <v>3254.7449999999999</v>
      </c>
      <c r="N3010" s="133"/>
      <c r="P3010" s="71">
        <v>2254.7449999999999</v>
      </c>
      <c r="R3010" s="132" t="s">
        <v>3151</v>
      </c>
      <c r="S3010" s="132"/>
      <c r="T3010" s="132"/>
      <c r="U3010" s="132"/>
      <c r="V3010" s="132"/>
      <c r="W3010" s="132"/>
      <c r="X3010" s="132"/>
      <c r="Y3010" s="132"/>
    </row>
    <row r="3011" spans="1:25" ht="0.75" customHeight="1" x14ac:dyDescent="0.25"/>
    <row r="3012" spans="1:25" x14ac:dyDescent="0.25">
      <c r="A3012" s="132" t="s">
        <v>3152</v>
      </c>
      <c r="B3012" s="132"/>
      <c r="C3012" s="132"/>
      <c r="D3012" s="132"/>
      <c r="G3012" s="133">
        <v>0</v>
      </c>
      <c r="H3012" s="133"/>
      <c r="I3012" s="71">
        <v>3000</v>
      </c>
      <c r="K3012" s="71">
        <v>-3000</v>
      </c>
      <c r="M3012" s="133">
        <v>0</v>
      </c>
      <c r="N3012" s="133"/>
      <c r="P3012" s="71">
        <v>-3000</v>
      </c>
      <c r="R3012" s="132" t="s">
        <v>3153</v>
      </c>
      <c r="S3012" s="132"/>
      <c r="T3012" s="132"/>
      <c r="U3012" s="132"/>
      <c r="V3012" s="132"/>
      <c r="W3012" s="132"/>
      <c r="X3012" s="132"/>
      <c r="Y3012" s="132"/>
    </row>
    <row r="3013" spans="1:25" ht="0.75" customHeight="1" x14ac:dyDescent="0.25"/>
    <row r="3014" spans="1:25" x14ac:dyDescent="0.25">
      <c r="A3014" s="132" t="s">
        <v>3154</v>
      </c>
      <c r="B3014" s="132"/>
      <c r="C3014" s="132"/>
      <c r="D3014" s="132"/>
      <c r="G3014" s="133">
        <v>55</v>
      </c>
      <c r="H3014" s="133"/>
      <c r="I3014" s="71">
        <v>0</v>
      </c>
      <c r="K3014" s="71">
        <v>55</v>
      </c>
      <c r="M3014" s="133">
        <v>82.5</v>
      </c>
      <c r="N3014" s="133"/>
      <c r="P3014" s="71">
        <v>82.5</v>
      </c>
      <c r="R3014" s="132" t="s">
        <v>3155</v>
      </c>
      <c r="S3014" s="132"/>
      <c r="T3014" s="132"/>
      <c r="U3014" s="132"/>
      <c r="V3014" s="132"/>
      <c r="W3014" s="132"/>
      <c r="X3014" s="132"/>
      <c r="Y3014" s="132"/>
    </row>
    <row r="3015" spans="1:25" ht="0.75" customHeight="1" x14ac:dyDescent="0.25"/>
    <row r="3016" spans="1:25" x14ac:dyDescent="0.25">
      <c r="A3016" s="132" t="s">
        <v>3156</v>
      </c>
      <c r="B3016" s="132"/>
      <c r="C3016" s="132"/>
      <c r="D3016" s="132"/>
      <c r="G3016" s="133">
        <v>411.29</v>
      </c>
      <c r="H3016" s="133"/>
      <c r="I3016" s="71">
        <v>3000</v>
      </c>
      <c r="K3016" s="71">
        <v>-2588.71</v>
      </c>
      <c r="M3016" s="133">
        <v>616.93499999999995</v>
      </c>
      <c r="N3016" s="133"/>
      <c r="P3016" s="71">
        <v>-2383.0650000000001</v>
      </c>
      <c r="R3016" s="132" t="s">
        <v>3157</v>
      </c>
      <c r="S3016" s="132"/>
      <c r="T3016" s="132"/>
      <c r="U3016" s="132"/>
      <c r="V3016" s="132"/>
      <c r="W3016" s="132"/>
      <c r="X3016" s="132"/>
      <c r="Y3016" s="132"/>
    </row>
    <row r="3017" spans="1:25" ht="0.75" customHeight="1" x14ac:dyDescent="0.25"/>
    <row r="3018" spans="1:25" x14ac:dyDescent="0.25">
      <c r="A3018" s="132" t="s">
        <v>3158</v>
      </c>
      <c r="B3018" s="132"/>
      <c r="C3018" s="132"/>
      <c r="D3018" s="132"/>
      <c r="G3018" s="133">
        <v>4119.41</v>
      </c>
      <c r="H3018" s="133"/>
      <c r="I3018" s="71">
        <v>2500</v>
      </c>
      <c r="K3018" s="71">
        <v>1619.41</v>
      </c>
      <c r="M3018" s="133">
        <v>6179.1149999999998</v>
      </c>
      <c r="N3018" s="133"/>
      <c r="P3018" s="71">
        <v>3679.1149999999998</v>
      </c>
      <c r="R3018" s="132" t="s">
        <v>3159</v>
      </c>
      <c r="S3018" s="132"/>
      <c r="T3018" s="132"/>
      <c r="U3018" s="132"/>
      <c r="V3018" s="132"/>
      <c r="W3018" s="132"/>
      <c r="X3018" s="132"/>
      <c r="Y3018" s="132"/>
    </row>
    <row r="3019" spans="1:25" ht="0.75" customHeight="1" x14ac:dyDescent="0.25"/>
    <row r="3020" spans="1:25" x14ac:dyDescent="0.25">
      <c r="A3020" s="132" t="s">
        <v>3160</v>
      </c>
      <c r="B3020" s="132"/>
      <c r="C3020" s="132"/>
      <c r="D3020" s="132"/>
      <c r="G3020" s="133">
        <v>1862.27</v>
      </c>
      <c r="H3020" s="133"/>
      <c r="I3020" s="71">
        <v>10500</v>
      </c>
      <c r="K3020" s="71">
        <v>-8637.73</v>
      </c>
      <c r="M3020" s="133">
        <v>2793.4050000000002</v>
      </c>
      <c r="N3020" s="133"/>
      <c r="P3020" s="71">
        <v>-7706.5950000000003</v>
      </c>
      <c r="R3020" s="132" t="s">
        <v>3161</v>
      </c>
      <c r="S3020" s="132"/>
      <c r="T3020" s="132"/>
      <c r="U3020" s="132"/>
      <c r="V3020" s="132"/>
      <c r="W3020" s="132"/>
      <c r="X3020" s="132"/>
      <c r="Y3020" s="132"/>
    </row>
    <row r="3021" spans="1:25" ht="0.75" customHeight="1" x14ac:dyDescent="0.25"/>
    <row r="3022" spans="1:25" x14ac:dyDescent="0.25">
      <c r="A3022" s="132" t="s">
        <v>3162</v>
      </c>
      <c r="B3022" s="132"/>
      <c r="C3022" s="132"/>
      <c r="D3022" s="132"/>
      <c r="G3022" s="133">
        <v>134.96</v>
      </c>
      <c r="H3022" s="133"/>
      <c r="I3022" s="71">
        <v>0</v>
      </c>
      <c r="K3022" s="71">
        <v>134.96</v>
      </c>
      <c r="M3022" s="133">
        <v>202.44</v>
      </c>
      <c r="N3022" s="133"/>
      <c r="P3022" s="71">
        <v>202.44</v>
      </c>
      <c r="R3022" s="132" t="s">
        <v>3163</v>
      </c>
      <c r="S3022" s="132"/>
      <c r="T3022" s="132"/>
      <c r="U3022" s="132"/>
      <c r="V3022" s="132"/>
      <c r="W3022" s="132"/>
      <c r="X3022" s="132"/>
      <c r="Y3022" s="132"/>
    </row>
    <row r="3023" spans="1:25" ht="0.75" customHeight="1" x14ac:dyDescent="0.25"/>
    <row r="3024" spans="1:25" x14ac:dyDescent="0.25">
      <c r="A3024" s="132" t="s">
        <v>3164</v>
      </c>
      <c r="B3024" s="132"/>
      <c r="C3024" s="132"/>
      <c r="D3024" s="132"/>
      <c r="G3024" s="133">
        <v>869.15</v>
      </c>
      <c r="H3024" s="133"/>
      <c r="I3024" s="71">
        <v>0</v>
      </c>
      <c r="K3024" s="71">
        <v>869.15</v>
      </c>
      <c r="M3024" s="133">
        <v>1303.7249999999999</v>
      </c>
      <c r="N3024" s="133"/>
      <c r="P3024" s="71">
        <v>1303.7249999999999</v>
      </c>
      <c r="R3024" s="132" t="s">
        <v>3163</v>
      </c>
      <c r="S3024" s="132"/>
      <c r="T3024" s="132"/>
      <c r="U3024" s="132"/>
      <c r="V3024" s="132"/>
      <c r="W3024" s="132"/>
      <c r="X3024" s="132"/>
      <c r="Y3024" s="132"/>
    </row>
    <row r="3025" spans="1:25" ht="0.75" customHeight="1" x14ac:dyDescent="0.25"/>
    <row r="3026" spans="1:25" x14ac:dyDescent="0.25">
      <c r="A3026" s="132" t="s">
        <v>3165</v>
      </c>
      <c r="B3026" s="132"/>
      <c r="C3026" s="132"/>
      <c r="D3026" s="132"/>
      <c r="G3026" s="133">
        <v>739.86</v>
      </c>
      <c r="H3026" s="133"/>
      <c r="I3026" s="71">
        <v>0</v>
      </c>
      <c r="K3026" s="71">
        <v>739.86</v>
      </c>
      <c r="M3026" s="133">
        <v>1109.79</v>
      </c>
      <c r="N3026" s="133"/>
      <c r="P3026" s="71">
        <v>1109.79</v>
      </c>
      <c r="R3026" s="132" t="s">
        <v>3163</v>
      </c>
      <c r="S3026" s="132"/>
      <c r="T3026" s="132"/>
      <c r="U3026" s="132"/>
      <c r="V3026" s="132"/>
      <c r="W3026" s="132"/>
      <c r="X3026" s="132"/>
      <c r="Y3026" s="132"/>
    </row>
    <row r="3027" spans="1:25" ht="0.75" customHeight="1" x14ac:dyDescent="0.25"/>
    <row r="3028" spans="1:25" x14ac:dyDescent="0.25">
      <c r="A3028" s="132" t="s">
        <v>3166</v>
      </c>
      <c r="B3028" s="132"/>
      <c r="C3028" s="132"/>
      <c r="D3028" s="132"/>
      <c r="G3028" s="133">
        <v>-8.9600000000000009</v>
      </c>
      <c r="H3028" s="133"/>
      <c r="I3028" s="71">
        <v>0</v>
      </c>
      <c r="K3028" s="71">
        <v>-8.9600000000000009</v>
      </c>
      <c r="M3028" s="133">
        <v>-13.44</v>
      </c>
      <c r="N3028" s="133"/>
      <c r="P3028" s="71">
        <v>-13.44</v>
      </c>
      <c r="R3028" s="132" t="s">
        <v>3163</v>
      </c>
      <c r="S3028" s="132"/>
      <c r="T3028" s="132"/>
      <c r="U3028" s="132"/>
      <c r="V3028" s="132"/>
      <c r="W3028" s="132"/>
      <c r="X3028" s="132"/>
      <c r="Y3028" s="132"/>
    </row>
    <row r="3029" spans="1:25" ht="0.75" customHeight="1" x14ac:dyDescent="0.25"/>
    <row r="3030" spans="1:25" x14ac:dyDescent="0.25">
      <c r="A3030" s="132" t="s">
        <v>3167</v>
      </c>
      <c r="B3030" s="132"/>
      <c r="C3030" s="132"/>
      <c r="D3030" s="132"/>
      <c r="G3030" s="133">
        <v>0</v>
      </c>
      <c r="H3030" s="133"/>
      <c r="I3030" s="71">
        <v>10000</v>
      </c>
      <c r="K3030" s="71">
        <v>-10000</v>
      </c>
      <c r="M3030" s="133">
        <v>0</v>
      </c>
      <c r="N3030" s="133"/>
      <c r="P3030" s="71">
        <v>-10000</v>
      </c>
      <c r="R3030" s="132" t="s">
        <v>3163</v>
      </c>
      <c r="S3030" s="132"/>
      <c r="T3030" s="132"/>
      <c r="U3030" s="132"/>
      <c r="V3030" s="132"/>
      <c r="W3030" s="132"/>
      <c r="X3030" s="132"/>
      <c r="Y3030" s="132"/>
    </row>
    <row r="3031" spans="1:25" ht="0.75" customHeight="1" x14ac:dyDescent="0.25"/>
    <row r="3032" spans="1:25" x14ac:dyDescent="0.25">
      <c r="A3032" s="132" t="s">
        <v>3168</v>
      </c>
      <c r="B3032" s="132"/>
      <c r="C3032" s="132"/>
      <c r="D3032" s="132"/>
      <c r="G3032" s="133">
        <v>1442.05</v>
      </c>
      <c r="H3032" s="133"/>
      <c r="I3032" s="71">
        <v>7000</v>
      </c>
      <c r="K3032" s="71">
        <v>-5557.95</v>
      </c>
      <c r="M3032" s="133">
        <v>2163.0749999999998</v>
      </c>
      <c r="N3032" s="133"/>
      <c r="P3032" s="71">
        <v>-4836.9250000000002</v>
      </c>
      <c r="R3032" s="132" t="s">
        <v>3169</v>
      </c>
      <c r="S3032" s="132"/>
      <c r="T3032" s="132"/>
      <c r="U3032" s="132"/>
      <c r="V3032" s="132"/>
      <c r="W3032" s="132"/>
      <c r="X3032" s="132"/>
      <c r="Y3032" s="132"/>
    </row>
    <row r="3033" spans="1:25" ht="0.75" customHeight="1" x14ac:dyDescent="0.25"/>
    <row r="3034" spans="1:25" x14ac:dyDescent="0.25">
      <c r="A3034" s="132" t="s">
        <v>3170</v>
      </c>
      <c r="B3034" s="132"/>
      <c r="C3034" s="132"/>
      <c r="D3034" s="132"/>
      <c r="G3034" s="133">
        <v>0</v>
      </c>
      <c r="H3034" s="133"/>
      <c r="I3034" s="71">
        <v>500</v>
      </c>
      <c r="K3034" s="71">
        <v>-500</v>
      </c>
      <c r="M3034" s="133">
        <v>0</v>
      </c>
      <c r="N3034" s="133"/>
      <c r="P3034" s="71">
        <v>-500</v>
      </c>
      <c r="R3034" s="132" t="s">
        <v>3171</v>
      </c>
      <c r="S3034" s="132"/>
      <c r="T3034" s="132"/>
      <c r="U3034" s="132"/>
      <c r="V3034" s="132"/>
      <c r="W3034" s="132"/>
      <c r="X3034" s="132"/>
      <c r="Y3034" s="132"/>
    </row>
    <row r="3035" spans="1:25" ht="0.75" customHeight="1" x14ac:dyDescent="0.25"/>
    <row r="3036" spans="1:25" x14ac:dyDescent="0.25">
      <c r="A3036" s="132" t="s">
        <v>3172</v>
      </c>
      <c r="B3036" s="132"/>
      <c r="C3036" s="132"/>
      <c r="D3036" s="132"/>
      <c r="G3036" s="133">
        <v>0</v>
      </c>
      <c r="H3036" s="133"/>
      <c r="I3036" s="71">
        <v>4500</v>
      </c>
      <c r="K3036" s="71">
        <v>-4500</v>
      </c>
      <c r="M3036" s="133">
        <v>0</v>
      </c>
      <c r="N3036" s="133"/>
      <c r="P3036" s="71">
        <v>-4500</v>
      </c>
      <c r="R3036" s="132" t="s">
        <v>3173</v>
      </c>
      <c r="S3036" s="132"/>
      <c r="T3036" s="132"/>
      <c r="U3036" s="132"/>
      <c r="V3036" s="132"/>
      <c r="W3036" s="132"/>
      <c r="X3036" s="132"/>
      <c r="Y3036" s="132"/>
    </row>
    <row r="3037" spans="1:25" ht="0.75" customHeight="1" x14ac:dyDescent="0.25"/>
    <row r="3038" spans="1:25" x14ac:dyDescent="0.25">
      <c r="A3038" s="132" t="s">
        <v>3174</v>
      </c>
      <c r="B3038" s="132"/>
      <c r="C3038" s="132"/>
      <c r="D3038" s="132"/>
      <c r="G3038" s="133">
        <v>596.25</v>
      </c>
      <c r="H3038" s="133"/>
      <c r="I3038" s="71">
        <v>0</v>
      </c>
      <c r="K3038" s="71">
        <v>596.25</v>
      </c>
      <c r="M3038" s="133">
        <v>894.375</v>
      </c>
      <c r="N3038" s="133"/>
      <c r="P3038" s="71">
        <v>894.375</v>
      </c>
      <c r="R3038" s="132" t="s">
        <v>3175</v>
      </c>
      <c r="S3038" s="132"/>
      <c r="T3038" s="132"/>
      <c r="U3038" s="132"/>
      <c r="V3038" s="132"/>
      <c r="W3038" s="132"/>
      <c r="X3038" s="132"/>
      <c r="Y3038" s="132"/>
    </row>
    <row r="3039" spans="1:25" ht="0.75" customHeight="1" x14ac:dyDescent="0.25"/>
    <row r="3040" spans="1:25" x14ac:dyDescent="0.25">
      <c r="A3040" s="132" t="s">
        <v>3176</v>
      </c>
      <c r="B3040" s="132"/>
      <c r="C3040" s="132"/>
      <c r="D3040" s="132"/>
      <c r="G3040" s="133">
        <v>152</v>
      </c>
      <c r="H3040" s="133"/>
      <c r="I3040" s="71">
        <v>2500</v>
      </c>
      <c r="K3040" s="71">
        <v>-2348</v>
      </c>
      <c r="M3040" s="133">
        <v>228</v>
      </c>
      <c r="N3040" s="133"/>
      <c r="P3040" s="71">
        <v>-2272</v>
      </c>
      <c r="R3040" s="132" t="s">
        <v>3177</v>
      </c>
      <c r="S3040" s="132"/>
      <c r="T3040" s="132"/>
      <c r="U3040" s="132"/>
      <c r="V3040" s="132"/>
      <c r="W3040" s="132"/>
      <c r="X3040" s="132"/>
      <c r="Y3040" s="132"/>
    </row>
    <row r="3041" spans="1:25" x14ac:dyDescent="0.25">
      <c r="A3041" s="132" t="s">
        <v>3178</v>
      </c>
      <c r="B3041" s="132"/>
      <c r="C3041" s="132"/>
      <c r="D3041" s="132"/>
      <c r="G3041" s="133">
        <v>1259</v>
      </c>
      <c r="H3041" s="133"/>
      <c r="I3041" s="71">
        <v>0</v>
      </c>
      <c r="K3041" s="71">
        <v>1259</v>
      </c>
      <c r="M3041" s="133">
        <v>1888.5</v>
      </c>
      <c r="N3041" s="133"/>
      <c r="P3041" s="71">
        <v>1888.5</v>
      </c>
      <c r="R3041" s="132" t="s">
        <v>3179</v>
      </c>
      <c r="S3041" s="132"/>
      <c r="T3041" s="132"/>
      <c r="U3041" s="132"/>
      <c r="V3041" s="132"/>
      <c r="W3041" s="132"/>
      <c r="X3041" s="132"/>
      <c r="Y3041" s="132"/>
    </row>
    <row r="3042" spans="1:25" ht="0.75" customHeight="1" x14ac:dyDescent="0.25"/>
    <row r="3043" spans="1:25" x14ac:dyDescent="0.25">
      <c r="A3043" s="132" t="s">
        <v>3180</v>
      </c>
      <c r="B3043" s="132"/>
      <c r="C3043" s="132"/>
      <c r="D3043" s="132"/>
      <c r="G3043" s="133">
        <v>1073</v>
      </c>
      <c r="H3043" s="133"/>
      <c r="I3043" s="71">
        <v>2500</v>
      </c>
      <c r="K3043" s="71">
        <v>-1427</v>
      </c>
      <c r="M3043" s="133">
        <v>1609.5</v>
      </c>
      <c r="N3043" s="133"/>
      <c r="P3043" s="71">
        <v>-890.5</v>
      </c>
      <c r="R3043" s="132" t="s">
        <v>3181</v>
      </c>
      <c r="S3043" s="132"/>
      <c r="T3043" s="132"/>
      <c r="U3043" s="132"/>
      <c r="V3043" s="132"/>
      <c r="W3043" s="132"/>
      <c r="X3043" s="132"/>
      <c r="Y3043" s="132"/>
    </row>
    <row r="3044" spans="1:25" ht="0.75" customHeight="1" x14ac:dyDescent="0.25"/>
    <row r="3045" spans="1:25" x14ac:dyDescent="0.25">
      <c r="A3045" s="132" t="s">
        <v>3182</v>
      </c>
      <c r="B3045" s="132"/>
      <c r="C3045" s="132"/>
      <c r="D3045" s="132"/>
      <c r="G3045" s="133">
        <v>27</v>
      </c>
      <c r="H3045" s="133"/>
      <c r="I3045" s="71">
        <v>0</v>
      </c>
      <c r="K3045" s="71">
        <v>27</v>
      </c>
      <c r="M3045" s="133">
        <v>40.5</v>
      </c>
      <c r="N3045" s="133"/>
      <c r="P3045" s="71">
        <v>40.5</v>
      </c>
      <c r="R3045" s="132" t="s">
        <v>3183</v>
      </c>
      <c r="S3045" s="132"/>
      <c r="T3045" s="132"/>
      <c r="U3045" s="132"/>
      <c r="V3045" s="132"/>
      <c r="W3045" s="132"/>
      <c r="X3045" s="132"/>
      <c r="Y3045" s="132"/>
    </row>
    <row r="3046" spans="1:25" ht="0.75" customHeight="1" x14ac:dyDescent="0.25"/>
    <row r="3047" spans="1:25" x14ac:dyDescent="0.25">
      <c r="A3047" s="132" t="s">
        <v>3184</v>
      </c>
      <c r="B3047" s="132"/>
      <c r="C3047" s="132"/>
      <c r="D3047" s="132"/>
      <c r="G3047" s="133">
        <v>929</v>
      </c>
      <c r="H3047" s="133"/>
      <c r="I3047" s="71">
        <v>0</v>
      </c>
      <c r="K3047" s="71">
        <v>929</v>
      </c>
      <c r="M3047" s="133">
        <v>1393.5</v>
      </c>
      <c r="N3047" s="133"/>
      <c r="P3047" s="71">
        <v>1393.5</v>
      </c>
      <c r="R3047" s="132" t="s">
        <v>3185</v>
      </c>
      <c r="S3047" s="132"/>
      <c r="T3047" s="132"/>
      <c r="U3047" s="132"/>
      <c r="V3047" s="132"/>
      <c r="W3047" s="132"/>
      <c r="X3047" s="132"/>
      <c r="Y3047" s="132"/>
    </row>
    <row r="3048" spans="1:25" ht="0.75" customHeight="1" x14ac:dyDescent="0.25"/>
    <row r="3049" spans="1:25" x14ac:dyDescent="0.25">
      <c r="A3049" s="132" t="s">
        <v>3186</v>
      </c>
      <c r="B3049" s="132"/>
      <c r="C3049" s="132"/>
      <c r="D3049" s="132"/>
      <c r="G3049" s="133">
        <v>64.66</v>
      </c>
      <c r="H3049" s="133"/>
      <c r="I3049" s="71">
        <v>0</v>
      </c>
      <c r="K3049" s="71">
        <v>64.66</v>
      </c>
      <c r="M3049" s="133">
        <v>96.99</v>
      </c>
      <c r="N3049" s="133"/>
      <c r="P3049" s="71">
        <v>96.99</v>
      </c>
      <c r="R3049" s="132" t="s">
        <v>3187</v>
      </c>
      <c r="S3049" s="132"/>
      <c r="T3049" s="132"/>
      <c r="U3049" s="132"/>
      <c r="V3049" s="132"/>
      <c r="W3049" s="132"/>
      <c r="X3049" s="132"/>
      <c r="Y3049" s="132"/>
    </row>
    <row r="3050" spans="1:25" ht="0.75" customHeight="1" x14ac:dyDescent="0.25"/>
    <row r="3051" spans="1:25" x14ac:dyDescent="0.25">
      <c r="A3051" s="132" t="s">
        <v>3188</v>
      </c>
      <c r="B3051" s="132"/>
      <c r="C3051" s="132"/>
      <c r="D3051" s="132"/>
      <c r="G3051" s="133">
        <v>159.66999999999999</v>
      </c>
      <c r="H3051" s="133"/>
      <c r="I3051" s="71">
        <v>0</v>
      </c>
      <c r="K3051" s="71">
        <v>159.66999999999999</v>
      </c>
      <c r="M3051" s="133">
        <v>239.505</v>
      </c>
      <c r="N3051" s="133"/>
      <c r="P3051" s="71">
        <v>239.505</v>
      </c>
      <c r="R3051" s="132" t="s">
        <v>3189</v>
      </c>
      <c r="S3051" s="132"/>
      <c r="T3051" s="132"/>
      <c r="U3051" s="132"/>
      <c r="V3051" s="132"/>
      <c r="W3051" s="132"/>
      <c r="X3051" s="132"/>
      <c r="Y3051" s="132"/>
    </row>
    <row r="3052" spans="1:25" ht="0.75" customHeight="1" x14ac:dyDescent="0.25"/>
    <row r="3053" spans="1:25" x14ac:dyDescent="0.25">
      <c r="A3053" s="132" t="s">
        <v>3190</v>
      </c>
      <c r="B3053" s="132"/>
      <c r="C3053" s="132"/>
      <c r="D3053" s="132"/>
      <c r="G3053" s="133">
        <v>4124.8500000000004</v>
      </c>
      <c r="H3053" s="133"/>
      <c r="I3053" s="71">
        <v>0</v>
      </c>
      <c r="K3053" s="71">
        <v>4124.8500000000004</v>
      </c>
      <c r="M3053" s="133">
        <v>6187.2749999999996</v>
      </c>
      <c r="N3053" s="133"/>
      <c r="P3053" s="71">
        <v>6187.2749999999996</v>
      </c>
      <c r="R3053" s="132" t="s">
        <v>3191</v>
      </c>
      <c r="S3053" s="132"/>
      <c r="T3053" s="132"/>
      <c r="U3053" s="132"/>
      <c r="V3053" s="132"/>
      <c r="W3053" s="132"/>
      <c r="X3053" s="132"/>
      <c r="Y3053" s="132"/>
    </row>
    <row r="3054" spans="1:25" ht="0.75" customHeight="1" x14ac:dyDescent="0.25"/>
    <row r="3055" spans="1:25" x14ac:dyDescent="0.25">
      <c r="A3055" s="132" t="s">
        <v>3192</v>
      </c>
      <c r="B3055" s="132"/>
      <c r="C3055" s="132"/>
      <c r="D3055" s="132"/>
      <c r="G3055" s="133">
        <v>7866.93</v>
      </c>
      <c r="H3055" s="133"/>
      <c r="I3055" s="71">
        <v>0</v>
      </c>
      <c r="K3055" s="71">
        <v>7866.93</v>
      </c>
      <c r="M3055" s="133">
        <v>11800.395</v>
      </c>
      <c r="N3055" s="133"/>
      <c r="P3055" s="71">
        <v>11800.395</v>
      </c>
      <c r="R3055" s="132" t="s">
        <v>3193</v>
      </c>
      <c r="S3055" s="132"/>
      <c r="T3055" s="132"/>
      <c r="U3055" s="132"/>
      <c r="V3055" s="132"/>
      <c r="W3055" s="132"/>
      <c r="X3055" s="132"/>
      <c r="Y3055" s="132"/>
    </row>
    <row r="3056" spans="1:25" ht="0.75" customHeight="1" x14ac:dyDescent="0.25"/>
    <row r="3057" spans="1:25" x14ac:dyDescent="0.25">
      <c r="A3057" s="132" t="s">
        <v>3194</v>
      </c>
      <c r="B3057" s="132"/>
      <c r="C3057" s="132"/>
      <c r="D3057" s="132"/>
      <c r="G3057" s="133">
        <v>47.1</v>
      </c>
      <c r="H3057" s="133"/>
      <c r="I3057" s="71">
        <v>0</v>
      </c>
      <c r="K3057" s="71">
        <v>47.1</v>
      </c>
      <c r="M3057" s="133">
        <v>70.650000000000006</v>
      </c>
      <c r="N3057" s="133"/>
      <c r="P3057" s="71">
        <v>70.650000000000006</v>
      </c>
      <c r="R3057" s="132" t="s">
        <v>3195</v>
      </c>
      <c r="S3057" s="132"/>
      <c r="T3057" s="132"/>
      <c r="U3057" s="132"/>
      <c r="V3057" s="132"/>
      <c r="W3057" s="132"/>
      <c r="X3057" s="132"/>
      <c r="Y3057" s="132"/>
    </row>
    <row r="3058" spans="1:25" ht="0.75" customHeight="1" x14ac:dyDescent="0.25"/>
    <row r="3059" spans="1:25" x14ac:dyDescent="0.25">
      <c r="A3059" s="132" t="s">
        <v>3196</v>
      </c>
      <c r="B3059" s="132"/>
      <c r="C3059" s="132"/>
      <c r="D3059" s="132"/>
      <c r="G3059" s="133">
        <v>15.7</v>
      </c>
      <c r="H3059" s="133"/>
      <c r="I3059" s="71">
        <v>0</v>
      </c>
      <c r="K3059" s="71">
        <v>15.7</v>
      </c>
      <c r="M3059" s="133">
        <v>23.55</v>
      </c>
      <c r="N3059" s="133"/>
      <c r="P3059" s="71">
        <v>23.55</v>
      </c>
      <c r="R3059" s="132" t="s">
        <v>3197</v>
      </c>
      <c r="S3059" s="132"/>
      <c r="T3059" s="132"/>
      <c r="U3059" s="132"/>
      <c r="V3059" s="132"/>
      <c r="W3059" s="132"/>
      <c r="X3059" s="132"/>
      <c r="Y3059" s="132"/>
    </row>
    <row r="3060" spans="1:25" ht="0.75" customHeight="1" x14ac:dyDescent="0.25"/>
    <row r="3061" spans="1:25" x14ac:dyDescent="0.25">
      <c r="A3061" s="132" t="s">
        <v>3198</v>
      </c>
      <c r="B3061" s="132"/>
      <c r="C3061" s="132"/>
      <c r="D3061" s="132"/>
      <c r="G3061" s="133">
        <v>77.5</v>
      </c>
      <c r="H3061" s="133"/>
      <c r="I3061" s="71">
        <v>0</v>
      </c>
      <c r="K3061" s="71">
        <v>77.5</v>
      </c>
      <c r="M3061" s="133">
        <v>116.25</v>
      </c>
      <c r="N3061" s="133"/>
      <c r="P3061" s="71">
        <v>116.25</v>
      </c>
      <c r="R3061" s="132" t="s">
        <v>3199</v>
      </c>
      <c r="S3061" s="132"/>
      <c r="T3061" s="132"/>
      <c r="U3061" s="132"/>
      <c r="V3061" s="132"/>
      <c r="W3061" s="132"/>
      <c r="X3061" s="132"/>
      <c r="Y3061" s="132"/>
    </row>
    <row r="3062" spans="1:25" ht="0.75" customHeight="1" x14ac:dyDescent="0.25"/>
    <row r="3063" spans="1:25" x14ac:dyDescent="0.25">
      <c r="A3063" s="132" t="s">
        <v>3200</v>
      </c>
      <c r="B3063" s="132"/>
      <c r="C3063" s="132"/>
      <c r="D3063" s="132"/>
      <c r="G3063" s="133">
        <v>292</v>
      </c>
      <c r="H3063" s="133"/>
      <c r="I3063" s="71">
        <v>0</v>
      </c>
      <c r="K3063" s="71">
        <v>292</v>
      </c>
      <c r="M3063" s="133">
        <v>438</v>
      </c>
      <c r="N3063" s="133"/>
      <c r="P3063" s="71">
        <v>438</v>
      </c>
      <c r="R3063" s="132" t="s">
        <v>3201</v>
      </c>
      <c r="S3063" s="132"/>
      <c r="T3063" s="132"/>
      <c r="U3063" s="132"/>
      <c r="V3063" s="132"/>
      <c r="W3063" s="132"/>
      <c r="X3063" s="132"/>
      <c r="Y3063" s="132"/>
    </row>
    <row r="3064" spans="1:25" ht="0.75" customHeight="1" x14ac:dyDescent="0.25"/>
    <row r="3065" spans="1:25" x14ac:dyDescent="0.25">
      <c r="A3065" s="132" t="s">
        <v>3202</v>
      </c>
      <c r="B3065" s="132"/>
      <c r="C3065" s="132"/>
      <c r="D3065" s="132"/>
      <c r="G3065" s="133">
        <v>816.75</v>
      </c>
      <c r="H3065" s="133"/>
      <c r="I3065" s="71">
        <v>0</v>
      </c>
      <c r="K3065" s="71">
        <v>816.75</v>
      </c>
      <c r="M3065" s="133">
        <v>1225.125</v>
      </c>
      <c r="N3065" s="133"/>
      <c r="P3065" s="71">
        <v>1225.125</v>
      </c>
      <c r="R3065" s="132" t="s">
        <v>3203</v>
      </c>
      <c r="S3065" s="132"/>
      <c r="T3065" s="132"/>
      <c r="U3065" s="132"/>
      <c r="V3065" s="132"/>
      <c r="W3065" s="132"/>
      <c r="X3065" s="132"/>
      <c r="Y3065" s="132"/>
    </row>
    <row r="3066" spans="1:25" ht="0.75" customHeight="1" x14ac:dyDescent="0.25"/>
    <row r="3067" spans="1:25" x14ac:dyDescent="0.25">
      <c r="A3067" s="132" t="s">
        <v>3204</v>
      </c>
      <c r="B3067" s="132"/>
      <c r="C3067" s="132"/>
      <c r="D3067" s="132"/>
      <c r="G3067" s="133">
        <v>309.22000000000003</v>
      </c>
      <c r="H3067" s="133"/>
      <c r="I3067" s="71">
        <v>0</v>
      </c>
      <c r="K3067" s="71">
        <v>309.22000000000003</v>
      </c>
      <c r="M3067" s="133">
        <v>463.83</v>
      </c>
      <c r="N3067" s="133"/>
      <c r="P3067" s="71">
        <v>463.83</v>
      </c>
      <c r="R3067" s="132" t="s">
        <v>3205</v>
      </c>
      <c r="S3067" s="132"/>
      <c r="T3067" s="132"/>
      <c r="U3067" s="132"/>
      <c r="V3067" s="132"/>
      <c r="W3067" s="132"/>
      <c r="X3067" s="132"/>
      <c r="Y3067" s="132"/>
    </row>
    <row r="3068" spans="1:25" ht="0.75" customHeight="1" x14ac:dyDescent="0.25"/>
    <row r="3069" spans="1:25" x14ac:dyDescent="0.25">
      <c r="A3069" s="132" t="s">
        <v>3206</v>
      </c>
      <c r="B3069" s="132"/>
      <c r="C3069" s="132"/>
      <c r="D3069" s="132"/>
      <c r="G3069" s="133">
        <v>273.45999999999998</v>
      </c>
      <c r="H3069" s="133"/>
      <c r="I3069" s="71">
        <v>0</v>
      </c>
      <c r="K3069" s="71">
        <v>273.45999999999998</v>
      </c>
      <c r="M3069" s="133">
        <v>410.19</v>
      </c>
      <c r="N3069" s="133"/>
      <c r="P3069" s="71">
        <v>410.19</v>
      </c>
      <c r="R3069" s="132" t="s">
        <v>3207</v>
      </c>
      <c r="S3069" s="132"/>
      <c r="T3069" s="132"/>
      <c r="U3069" s="132"/>
      <c r="V3069" s="132"/>
      <c r="W3069" s="132"/>
      <c r="X3069" s="132"/>
      <c r="Y3069" s="132"/>
    </row>
    <row r="3070" spans="1:25" ht="0.75" customHeight="1" x14ac:dyDescent="0.25"/>
    <row r="3071" spans="1:25" x14ac:dyDescent="0.25">
      <c r="A3071" s="132" t="s">
        <v>3208</v>
      </c>
      <c r="B3071" s="132"/>
      <c r="C3071" s="132"/>
      <c r="D3071" s="132"/>
      <c r="G3071" s="133">
        <v>38.75</v>
      </c>
      <c r="H3071" s="133"/>
      <c r="I3071" s="71">
        <v>0</v>
      </c>
      <c r="K3071" s="71">
        <v>38.75</v>
      </c>
      <c r="M3071" s="133">
        <v>58.125</v>
      </c>
      <c r="N3071" s="133"/>
      <c r="P3071" s="71">
        <v>58.125</v>
      </c>
      <c r="R3071" s="132" t="s">
        <v>3209</v>
      </c>
      <c r="S3071" s="132"/>
      <c r="T3071" s="132"/>
      <c r="U3071" s="132"/>
      <c r="V3071" s="132"/>
      <c r="W3071" s="132"/>
      <c r="X3071" s="132"/>
      <c r="Y3071" s="132"/>
    </row>
    <row r="3072" spans="1:25" ht="0.75" customHeight="1" x14ac:dyDescent="0.25"/>
    <row r="3073" spans="1:25" x14ac:dyDescent="0.25">
      <c r="A3073" s="132" t="s">
        <v>3210</v>
      </c>
      <c r="B3073" s="132"/>
      <c r="C3073" s="132"/>
      <c r="D3073" s="132"/>
      <c r="G3073" s="133">
        <v>312.42</v>
      </c>
      <c r="H3073" s="133"/>
      <c r="I3073" s="71">
        <v>24000</v>
      </c>
      <c r="K3073" s="71">
        <v>-23687.58</v>
      </c>
      <c r="M3073" s="133">
        <v>468.63</v>
      </c>
      <c r="N3073" s="133"/>
      <c r="P3073" s="71">
        <v>-23531.37</v>
      </c>
      <c r="R3073" s="132" t="s">
        <v>3211</v>
      </c>
      <c r="S3073" s="132"/>
      <c r="T3073" s="132"/>
      <c r="U3073" s="132"/>
      <c r="V3073" s="132"/>
      <c r="W3073" s="132"/>
      <c r="X3073" s="132"/>
      <c r="Y3073" s="132"/>
    </row>
    <row r="3074" spans="1:25" ht="0.75" customHeight="1" x14ac:dyDescent="0.25"/>
    <row r="3075" spans="1:25" x14ac:dyDescent="0.25">
      <c r="A3075" s="132" t="s">
        <v>3212</v>
      </c>
      <c r="B3075" s="132"/>
      <c r="C3075" s="132"/>
      <c r="D3075" s="132"/>
      <c r="G3075" s="133">
        <v>0</v>
      </c>
      <c r="H3075" s="133"/>
      <c r="I3075" s="71">
        <v>1000</v>
      </c>
      <c r="K3075" s="71">
        <v>-1000</v>
      </c>
      <c r="M3075" s="133">
        <v>0</v>
      </c>
      <c r="N3075" s="133"/>
      <c r="P3075" s="71">
        <v>-1000</v>
      </c>
      <c r="R3075" s="132" t="s">
        <v>3213</v>
      </c>
      <c r="S3075" s="132"/>
      <c r="T3075" s="132"/>
      <c r="U3075" s="132"/>
      <c r="V3075" s="132"/>
      <c r="W3075" s="132"/>
      <c r="X3075" s="132"/>
      <c r="Y3075" s="132"/>
    </row>
    <row r="3076" spans="1:25" ht="0.75" customHeight="1" x14ac:dyDescent="0.25"/>
    <row r="3077" spans="1:25" x14ac:dyDescent="0.25">
      <c r="A3077" s="132" t="s">
        <v>3214</v>
      </c>
      <c r="B3077" s="132"/>
      <c r="C3077" s="132"/>
      <c r="D3077" s="132"/>
      <c r="G3077" s="133">
        <v>1644.35</v>
      </c>
      <c r="H3077" s="133"/>
      <c r="I3077" s="71">
        <v>2000</v>
      </c>
      <c r="K3077" s="71">
        <v>-355.65</v>
      </c>
      <c r="M3077" s="133">
        <v>2466.5250000000001</v>
      </c>
      <c r="N3077" s="133"/>
      <c r="P3077" s="71">
        <v>466.52499999999998</v>
      </c>
      <c r="R3077" s="132" t="s">
        <v>3215</v>
      </c>
      <c r="S3077" s="132"/>
      <c r="T3077" s="132"/>
      <c r="U3077" s="132"/>
      <c r="V3077" s="132"/>
      <c r="W3077" s="132"/>
      <c r="X3077" s="132"/>
      <c r="Y3077" s="132"/>
    </row>
    <row r="3078" spans="1:25" ht="0.75" customHeight="1" x14ac:dyDescent="0.25"/>
    <row r="3079" spans="1:25" x14ac:dyDescent="0.25">
      <c r="A3079" s="132" t="s">
        <v>3216</v>
      </c>
      <c r="B3079" s="132"/>
      <c r="C3079" s="132"/>
      <c r="D3079" s="132"/>
      <c r="G3079" s="133">
        <v>0</v>
      </c>
      <c r="H3079" s="133"/>
      <c r="I3079" s="71">
        <v>2850</v>
      </c>
      <c r="K3079" s="71">
        <v>-2850</v>
      </c>
      <c r="M3079" s="133">
        <v>0</v>
      </c>
      <c r="N3079" s="133"/>
      <c r="P3079" s="71">
        <v>-2850</v>
      </c>
      <c r="R3079" s="132" t="s">
        <v>3217</v>
      </c>
      <c r="S3079" s="132"/>
      <c r="T3079" s="132"/>
      <c r="U3079" s="132"/>
      <c r="V3079" s="132"/>
      <c r="W3079" s="132"/>
      <c r="X3079" s="132"/>
      <c r="Y3079" s="132"/>
    </row>
    <row r="3080" spans="1:25" ht="0.75" customHeight="1" x14ac:dyDescent="0.25"/>
    <row r="3081" spans="1:25" x14ac:dyDescent="0.25">
      <c r="A3081" s="132" t="s">
        <v>3218</v>
      </c>
      <c r="B3081" s="132"/>
      <c r="C3081" s="132"/>
      <c r="D3081" s="132"/>
      <c r="G3081" s="133">
        <v>401.73</v>
      </c>
      <c r="H3081" s="133"/>
      <c r="I3081" s="71">
        <v>6000</v>
      </c>
      <c r="K3081" s="71">
        <v>-5598.27</v>
      </c>
      <c r="M3081" s="133">
        <v>602.59500000000003</v>
      </c>
      <c r="N3081" s="133"/>
      <c r="P3081" s="71">
        <v>-5397.4049999999997</v>
      </c>
      <c r="R3081" s="132" t="s">
        <v>3219</v>
      </c>
      <c r="S3081" s="132"/>
      <c r="T3081" s="132"/>
      <c r="U3081" s="132"/>
      <c r="V3081" s="132"/>
      <c r="W3081" s="132"/>
      <c r="X3081" s="132"/>
      <c r="Y3081" s="132"/>
    </row>
    <row r="3082" spans="1:25" ht="0.75" customHeight="1" x14ac:dyDescent="0.25"/>
    <row r="3083" spans="1:25" x14ac:dyDescent="0.25">
      <c r="A3083" s="132" t="s">
        <v>3220</v>
      </c>
      <c r="B3083" s="132"/>
      <c r="C3083" s="132"/>
      <c r="D3083" s="132"/>
      <c r="G3083" s="133">
        <v>356.02</v>
      </c>
      <c r="H3083" s="133"/>
      <c r="I3083" s="71">
        <v>0</v>
      </c>
      <c r="K3083" s="71">
        <v>356.02</v>
      </c>
      <c r="M3083" s="133">
        <v>534.03</v>
      </c>
      <c r="N3083" s="133"/>
      <c r="P3083" s="71">
        <v>534.03</v>
      </c>
      <c r="R3083" s="132" t="s">
        <v>3221</v>
      </c>
      <c r="S3083" s="132"/>
      <c r="T3083" s="132"/>
      <c r="U3083" s="132"/>
      <c r="V3083" s="132"/>
      <c r="W3083" s="132"/>
      <c r="X3083" s="132"/>
      <c r="Y3083" s="132"/>
    </row>
    <row r="3084" spans="1:25" ht="0.75" customHeight="1" x14ac:dyDescent="0.25"/>
    <row r="3085" spans="1:25" x14ac:dyDescent="0.25">
      <c r="A3085" s="132" t="s">
        <v>3222</v>
      </c>
      <c r="B3085" s="132"/>
      <c r="C3085" s="132"/>
      <c r="D3085" s="132"/>
      <c r="G3085" s="133">
        <v>0</v>
      </c>
      <c r="H3085" s="133"/>
      <c r="I3085" s="71">
        <v>3000</v>
      </c>
      <c r="K3085" s="71">
        <v>-3000</v>
      </c>
      <c r="M3085" s="133">
        <v>0</v>
      </c>
      <c r="N3085" s="133"/>
      <c r="P3085" s="71">
        <v>-3000</v>
      </c>
      <c r="R3085" s="132" t="s">
        <v>3223</v>
      </c>
      <c r="S3085" s="132"/>
      <c r="T3085" s="132"/>
      <c r="U3085" s="132"/>
      <c r="V3085" s="132"/>
      <c r="W3085" s="132"/>
      <c r="X3085" s="132"/>
      <c r="Y3085" s="132"/>
    </row>
    <row r="3086" spans="1:25" ht="0.75" customHeight="1" x14ac:dyDescent="0.25"/>
    <row r="3087" spans="1:25" x14ac:dyDescent="0.25">
      <c r="A3087" s="132" t="s">
        <v>3224</v>
      </c>
      <c r="B3087" s="132"/>
      <c r="C3087" s="132"/>
      <c r="D3087" s="132"/>
      <c r="G3087" s="133">
        <v>3124.66</v>
      </c>
      <c r="H3087" s="133"/>
      <c r="I3087" s="71">
        <v>5500</v>
      </c>
      <c r="K3087" s="71">
        <v>-2375.34</v>
      </c>
      <c r="M3087" s="133">
        <v>4686.99</v>
      </c>
      <c r="N3087" s="133"/>
      <c r="P3087" s="71">
        <v>-813.01</v>
      </c>
      <c r="R3087" s="132" t="s">
        <v>3225</v>
      </c>
      <c r="S3087" s="132"/>
      <c r="T3087" s="132"/>
      <c r="U3087" s="132"/>
      <c r="V3087" s="132"/>
      <c r="W3087" s="132"/>
      <c r="X3087" s="132"/>
      <c r="Y3087" s="132"/>
    </row>
    <row r="3088" spans="1:25" ht="0.75" customHeight="1" x14ac:dyDescent="0.25"/>
    <row r="3089" spans="1:25" x14ac:dyDescent="0.25">
      <c r="A3089" s="132" t="s">
        <v>3226</v>
      </c>
      <c r="B3089" s="132"/>
      <c r="C3089" s="132"/>
      <c r="D3089" s="132"/>
      <c r="G3089" s="133">
        <v>0</v>
      </c>
      <c r="H3089" s="133"/>
      <c r="I3089" s="71">
        <v>1500</v>
      </c>
      <c r="K3089" s="71">
        <v>-1500</v>
      </c>
      <c r="M3089" s="133">
        <v>0</v>
      </c>
      <c r="N3089" s="133"/>
      <c r="P3089" s="71">
        <v>-1500</v>
      </c>
      <c r="R3089" s="132" t="s">
        <v>3227</v>
      </c>
      <c r="S3089" s="132"/>
      <c r="T3089" s="132"/>
      <c r="U3089" s="132"/>
      <c r="V3089" s="132"/>
      <c r="W3089" s="132"/>
      <c r="X3089" s="132"/>
      <c r="Y3089" s="132"/>
    </row>
    <row r="3090" spans="1:25" ht="0.75" customHeight="1" x14ac:dyDescent="0.25"/>
    <row r="3091" spans="1:25" x14ac:dyDescent="0.25">
      <c r="A3091" s="132" t="s">
        <v>3228</v>
      </c>
      <c r="B3091" s="132"/>
      <c r="C3091" s="132"/>
      <c r="D3091" s="132"/>
      <c r="G3091" s="133">
        <v>0</v>
      </c>
      <c r="H3091" s="133"/>
      <c r="I3091" s="71">
        <v>3000</v>
      </c>
      <c r="K3091" s="71">
        <v>-3000</v>
      </c>
      <c r="M3091" s="133">
        <v>0</v>
      </c>
      <c r="N3091" s="133"/>
      <c r="P3091" s="71">
        <v>-3000</v>
      </c>
      <c r="R3091" s="132" t="s">
        <v>3229</v>
      </c>
      <c r="S3091" s="132"/>
      <c r="T3091" s="132"/>
      <c r="U3091" s="132"/>
      <c r="V3091" s="132"/>
      <c r="W3091" s="132"/>
      <c r="X3091" s="132"/>
      <c r="Y3091" s="132"/>
    </row>
    <row r="3092" spans="1:25" ht="0.75" customHeight="1" x14ac:dyDescent="0.25"/>
    <row r="3093" spans="1:25" x14ac:dyDescent="0.25">
      <c r="A3093" s="132" t="s">
        <v>3230</v>
      </c>
      <c r="B3093" s="132"/>
      <c r="C3093" s="132"/>
      <c r="D3093" s="132"/>
      <c r="G3093" s="133">
        <v>675</v>
      </c>
      <c r="H3093" s="133"/>
      <c r="I3093" s="71">
        <v>1500</v>
      </c>
      <c r="K3093" s="71">
        <v>-825</v>
      </c>
      <c r="M3093" s="133">
        <v>1012.5</v>
      </c>
      <c r="N3093" s="133"/>
      <c r="P3093" s="71">
        <v>-487.5</v>
      </c>
      <c r="R3093" s="132" t="s">
        <v>3231</v>
      </c>
      <c r="S3093" s="132"/>
      <c r="T3093" s="132"/>
      <c r="U3093" s="132"/>
      <c r="V3093" s="132"/>
      <c r="W3093" s="132"/>
      <c r="X3093" s="132"/>
      <c r="Y3093" s="132"/>
    </row>
    <row r="3094" spans="1:25" ht="0.75" customHeight="1" x14ac:dyDescent="0.25"/>
    <row r="3095" spans="1:25" x14ac:dyDescent="0.25">
      <c r="A3095" s="132" t="s">
        <v>3232</v>
      </c>
      <c r="B3095" s="132"/>
      <c r="C3095" s="132"/>
      <c r="D3095" s="132"/>
      <c r="G3095" s="133">
        <v>560</v>
      </c>
      <c r="H3095" s="133"/>
      <c r="I3095" s="71">
        <v>4550</v>
      </c>
      <c r="K3095" s="71">
        <v>-3990</v>
      </c>
      <c r="M3095" s="133">
        <v>840</v>
      </c>
      <c r="N3095" s="133"/>
      <c r="P3095" s="71">
        <v>-3710</v>
      </c>
      <c r="R3095" s="132" t="s">
        <v>3233</v>
      </c>
      <c r="S3095" s="132"/>
      <c r="T3095" s="132"/>
      <c r="U3095" s="132"/>
      <c r="V3095" s="132"/>
      <c r="W3095" s="132"/>
      <c r="X3095" s="132"/>
      <c r="Y3095" s="132"/>
    </row>
    <row r="3096" spans="1:25" ht="0.75" customHeight="1" x14ac:dyDescent="0.25"/>
    <row r="3097" spans="1:25" x14ac:dyDescent="0.25">
      <c r="A3097" s="132" t="s">
        <v>3234</v>
      </c>
      <c r="B3097" s="132"/>
      <c r="C3097" s="132"/>
      <c r="D3097" s="132"/>
      <c r="G3097" s="133">
        <v>100</v>
      </c>
      <c r="H3097" s="133"/>
      <c r="I3097" s="71">
        <v>0</v>
      </c>
      <c r="K3097" s="71">
        <v>100</v>
      </c>
      <c r="M3097" s="133">
        <v>150</v>
      </c>
      <c r="N3097" s="133"/>
      <c r="P3097" s="71">
        <v>150</v>
      </c>
      <c r="R3097" s="132" t="s">
        <v>3235</v>
      </c>
      <c r="S3097" s="132"/>
      <c r="T3097" s="132"/>
      <c r="U3097" s="132"/>
      <c r="V3097" s="132"/>
      <c r="W3097" s="132"/>
      <c r="X3097" s="132"/>
      <c r="Y3097" s="132"/>
    </row>
    <row r="3098" spans="1:25" ht="0.75" customHeight="1" x14ac:dyDescent="0.25"/>
    <row r="3099" spans="1:25" x14ac:dyDescent="0.25">
      <c r="A3099" s="132" t="s">
        <v>3236</v>
      </c>
      <c r="B3099" s="132"/>
      <c r="C3099" s="132"/>
      <c r="D3099" s="132"/>
      <c r="G3099" s="133">
        <v>0</v>
      </c>
      <c r="H3099" s="133"/>
      <c r="I3099" s="71">
        <v>1000</v>
      </c>
      <c r="K3099" s="71">
        <v>-1000</v>
      </c>
      <c r="M3099" s="133">
        <v>0</v>
      </c>
      <c r="N3099" s="133"/>
      <c r="P3099" s="71">
        <v>-1000</v>
      </c>
      <c r="R3099" s="132" t="s">
        <v>3237</v>
      </c>
      <c r="S3099" s="132"/>
      <c r="T3099" s="132"/>
      <c r="U3099" s="132"/>
      <c r="V3099" s="132"/>
      <c r="W3099" s="132"/>
      <c r="X3099" s="132"/>
      <c r="Y3099" s="132"/>
    </row>
    <row r="3100" spans="1:25" ht="0.75" customHeight="1" x14ac:dyDescent="0.25"/>
    <row r="3101" spans="1:25" x14ac:dyDescent="0.25">
      <c r="A3101" s="132" t="s">
        <v>3238</v>
      </c>
      <c r="B3101" s="132"/>
      <c r="C3101" s="132"/>
      <c r="D3101" s="132"/>
      <c r="G3101" s="133">
        <v>0</v>
      </c>
      <c r="H3101" s="133"/>
      <c r="I3101" s="71">
        <v>3300</v>
      </c>
      <c r="K3101" s="71">
        <v>-3300</v>
      </c>
      <c r="M3101" s="133">
        <v>0</v>
      </c>
      <c r="N3101" s="133"/>
      <c r="P3101" s="71">
        <v>-3300</v>
      </c>
      <c r="R3101" s="132" t="s">
        <v>3239</v>
      </c>
      <c r="S3101" s="132"/>
      <c r="T3101" s="132"/>
      <c r="U3101" s="132"/>
      <c r="V3101" s="132"/>
      <c r="W3101" s="132"/>
      <c r="X3101" s="132"/>
      <c r="Y3101" s="132"/>
    </row>
    <row r="3102" spans="1:25" ht="0.75" customHeight="1" x14ac:dyDescent="0.25"/>
    <row r="3103" spans="1:25" x14ac:dyDescent="0.25">
      <c r="A3103" s="132" t="s">
        <v>3240</v>
      </c>
      <c r="B3103" s="132"/>
      <c r="C3103" s="132"/>
      <c r="D3103" s="132"/>
      <c r="G3103" s="133">
        <v>5201</v>
      </c>
      <c r="H3103" s="133"/>
      <c r="I3103" s="71">
        <v>10000</v>
      </c>
      <c r="K3103" s="71">
        <v>-4799</v>
      </c>
      <c r="M3103" s="133">
        <v>7801.5</v>
      </c>
      <c r="N3103" s="133"/>
      <c r="P3103" s="71">
        <v>-2198.5</v>
      </c>
      <c r="R3103" s="132" t="s">
        <v>3241</v>
      </c>
      <c r="S3103" s="132"/>
      <c r="T3103" s="132"/>
      <c r="U3103" s="132"/>
      <c r="V3103" s="132"/>
      <c r="W3103" s="132"/>
      <c r="X3103" s="132"/>
      <c r="Y3103" s="132"/>
    </row>
    <row r="3104" spans="1:25" ht="0.75" customHeight="1" x14ac:dyDescent="0.25"/>
    <row r="3105" spans="1:25" x14ac:dyDescent="0.25">
      <c r="A3105" s="132" t="s">
        <v>3242</v>
      </c>
      <c r="B3105" s="132"/>
      <c r="C3105" s="132"/>
      <c r="D3105" s="132"/>
      <c r="G3105" s="133">
        <v>280.75</v>
      </c>
      <c r="H3105" s="133"/>
      <c r="I3105" s="71">
        <v>0</v>
      </c>
      <c r="K3105" s="71">
        <v>280.75</v>
      </c>
      <c r="M3105" s="133">
        <v>421.125</v>
      </c>
      <c r="N3105" s="133"/>
      <c r="P3105" s="71">
        <v>421.125</v>
      </c>
      <c r="R3105" s="132" t="s">
        <v>3243</v>
      </c>
      <c r="S3105" s="132"/>
      <c r="T3105" s="132"/>
      <c r="U3105" s="132"/>
      <c r="V3105" s="132"/>
      <c r="W3105" s="132"/>
      <c r="X3105" s="132"/>
      <c r="Y3105" s="132"/>
    </row>
    <row r="3106" spans="1:25" ht="0.75" customHeight="1" x14ac:dyDescent="0.25"/>
    <row r="3107" spans="1:25" x14ac:dyDescent="0.25">
      <c r="A3107" s="132" t="s">
        <v>3244</v>
      </c>
      <c r="B3107" s="132"/>
      <c r="C3107" s="132"/>
      <c r="D3107" s="132"/>
      <c r="G3107" s="133">
        <v>280.75</v>
      </c>
      <c r="H3107" s="133"/>
      <c r="I3107" s="71">
        <v>0</v>
      </c>
      <c r="K3107" s="71">
        <v>280.75</v>
      </c>
      <c r="M3107" s="133">
        <v>421.125</v>
      </c>
      <c r="N3107" s="133"/>
      <c r="P3107" s="71">
        <v>421.125</v>
      </c>
      <c r="R3107" s="132" t="s">
        <v>3245</v>
      </c>
      <c r="S3107" s="132"/>
      <c r="T3107" s="132"/>
      <c r="U3107" s="132"/>
      <c r="V3107" s="132"/>
      <c r="W3107" s="132"/>
      <c r="X3107" s="132"/>
      <c r="Y3107" s="132"/>
    </row>
    <row r="3108" spans="1:25" ht="0.75" customHeight="1" x14ac:dyDescent="0.25"/>
    <row r="3109" spans="1:25" x14ac:dyDescent="0.25">
      <c r="A3109" s="132" t="s">
        <v>3246</v>
      </c>
      <c r="B3109" s="132"/>
      <c r="C3109" s="132"/>
      <c r="D3109" s="132"/>
      <c r="G3109" s="133">
        <v>112.3</v>
      </c>
      <c r="H3109" s="133"/>
      <c r="I3109" s="71">
        <v>0</v>
      </c>
      <c r="K3109" s="71">
        <v>112.3</v>
      </c>
      <c r="M3109" s="133">
        <v>168.45</v>
      </c>
      <c r="N3109" s="133"/>
      <c r="P3109" s="71">
        <v>168.45</v>
      </c>
      <c r="R3109" s="132" t="s">
        <v>3247</v>
      </c>
      <c r="S3109" s="132"/>
      <c r="T3109" s="132"/>
      <c r="U3109" s="132"/>
      <c r="V3109" s="132"/>
      <c r="W3109" s="132"/>
      <c r="X3109" s="132"/>
      <c r="Y3109" s="132"/>
    </row>
    <row r="3110" spans="1:25" ht="0.75" customHeight="1" x14ac:dyDescent="0.25"/>
    <row r="3111" spans="1:25" x14ac:dyDescent="0.25">
      <c r="A3111" s="132" t="s">
        <v>3248</v>
      </c>
      <c r="B3111" s="132"/>
      <c r="C3111" s="132"/>
      <c r="D3111" s="132"/>
      <c r="G3111" s="133">
        <v>686.27</v>
      </c>
      <c r="H3111" s="133"/>
      <c r="I3111" s="71">
        <v>0</v>
      </c>
      <c r="K3111" s="71">
        <v>686.27</v>
      </c>
      <c r="M3111" s="133">
        <v>1029.405</v>
      </c>
      <c r="N3111" s="133"/>
      <c r="P3111" s="71">
        <v>1029.405</v>
      </c>
      <c r="R3111" s="132" t="s">
        <v>3249</v>
      </c>
      <c r="S3111" s="132"/>
      <c r="T3111" s="132"/>
      <c r="U3111" s="132"/>
      <c r="V3111" s="132"/>
      <c r="W3111" s="132"/>
      <c r="X3111" s="132"/>
      <c r="Y3111" s="132"/>
    </row>
    <row r="3112" spans="1:25" ht="0.75" customHeight="1" x14ac:dyDescent="0.25"/>
    <row r="3113" spans="1:25" x14ac:dyDescent="0.25">
      <c r="A3113" s="132" t="s">
        <v>3250</v>
      </c>
      <c r="B3113" s="132"/>
      <c r="C3113" s="132"/>
      <c r="D3113" s="132"/>
      <c r="G3113" s="133">
        <v>68.62</v>
      </c>
      <c r="H3113" s="133"/>
      <c r="I3113" s="71">
        <v>0</v>
      </c>
      <c r="K3113" s="71">
        <v>68.62</v>
      </c>
      <c r="M3113" s="133">
        <v>102.93</v>
      </c>
      <c r="N3113" s="133"/>
      <c r="P3113" s="71">
        <v>102.93</v>
      </c>
      <c r="R3113" s="132" t="s">
        <v>3251</v>
      </c>
      <c r="S3113" s="132"/>
      <c r="T3113" s="132"/>
      <c r="U3113" s="132"/>
      <c r="V3113" s="132"/>
      <c r="W3113" s="132"/>
      <c r="X3113" s="132"/>
      <c r="Y3113" s="132"/>
    </row>
    <row r="3114" spans="1:25" ht="0.75" customHeight="1" x14ac:dyDescent="0.25"/>
    <row r="3115" spans="1:25" x14ac:dyDescent="0.25">
      <c r="A3115" s="132" t="s">
        <v>3252</v>
      </c>
      <c r="B3115" s="132"/>
      <c r="C3115" s="132"/>
      <c r="D3115" s="132"/>
      <c r="G3115" s="133">
        <v>124.77</v>
      </c>
      <c r="H3115" s="133"/>
      <c r="I3115" s="71">
        <v>0</v>
      </c>
      <c r="K3115" s="71">
        <v>124.77</v>
      </c>
      <c r="M3115" s="133">
        <v>187.155</v>
      </c>
      <c r="N3115" s="133"/>
      <c r="P3115" s="71">
        <v>187.155</v>
      </c>
      <c r="R3115" s="132" t="s">
        <v>3251</v>
      </c>
      <c r="S3115" s="132"/>
      <c r="T3115" s="132"/>
      <c r="U3115" s="132"/>
      <c r="V3115" s="132"/>
      <c r="W3115" s="132"/>
      <c r="X3115" s="132"/>
      <c r="Y3115" s="132"/>
    </row>
    <row r="3116" spans="1:25" ht="0.75" customHeight="1" x14ac:dyDescent="0.25"/>
    <row r="3117" spans="1:25" x14ac:dyDescent="0.25">
      <c r="A3117" s="132" t="s">
        <v>3253</v>
      </c>
      <c r="B3117" s="132"/>
      <c r="C3117" s="132"/>
      <c r="D3117" s="132"/>
      <c r="G3117" s="133">
        <v>562.5</v>
      </c>
      <c r="H3117" s="133"/>
      <c r="I3117" s="71">
        <v>0</v>
      </c>
      <c r="K3117" s="71">
        <v>562.5</v>
      </c>
      <c r="M3117" s="133">
        <v>843.75</v>
      </c>
      <c r="N3117" s="133"/>
      <c r="P3117" s="71">
        <v>843.75</v>
      </c>
      <c r="R3117" s="132" t="s">
        <v>3254</v>
      </c>
      <c r="S3117" s="132"/>
      <c r="T3117" s="132"/>
      <c r="U3117" s="132"/>
      <c r="V3117" s="132"/>
      <c r="W3117" s="132"/>
      <c r="X3117" s="132"/>
      <c r="Y3117" s="132"/>
    </row>
    <row r="3118" spans="1:25" ht="0.75" customHeight="1" x14ac:dyDescent="0.25"/>
    <row r="3119" spans="1:25" x14ac:dyDescent="0.25">
      <c r="A3119" s="132" t="s">
        <v>3255</v>
      </c>
      <c r="B3119" s="132"/>
      <c r="C3119" s="132"/>
      <c r="D3119" s="132"/>
      <c r="G3119" s="133">
        <v>40.54</v>
      </c>
      <c r="H3119" s="133"/>
      <c r="I3119" s="71">
        <v>0</v>
      </c>
      <c r="K3119" s="71">
        <v>40.54</v>
      </c>
      <c r="M3119" s="133">
        <v>60.81</v>
      </c>
      <c r="N3119" s="133"/>
      <c r="P3119" s="71">
        <v>60.81</v>
      </c>
      <c r="R3119" s="132" t="s">
        <v>3256</v>
      </c>
      <c r="S3119" s="132"/>
      <c r="T3119" s="132"/>
      <c r="U3119" s="132"/>
      <c r="V3119" s="132"/>
      <c r="W3119" s="132"/>
      <c r="X3119" s="132"/>
      <c r="Y3119" s="132"/>
    </row>
    <row r="3120" spans="1:25" x14ac:dyDescent="0.25">
      <c r="A3120" s="132" t="s">
        <v>3257</v>
      </c>
      <c r="B3120" s="132"/>
      <c r="C3120" s="132"/>
      <c r="D3120" s="132"/>
      <c r="G3120" s="133">
        <v>68.61</v>
      </c>
      <c r="H3120" s="133"/>
      <c r="I3120" s="71">
        <v>0</v>
      </c>
      <c r="K3120" s="71">
        <v>68.61</v>
      </c>
      <c r="M3120" s="133">
        <v>102.91500000000001</v>
      </c>
      <c r="N3120" s="133"/>
      <c r="P3120" s="71">
        <v>102.91500000000001</v>
      </c>
      <c r="R3120" s="132" t="s">
        <v>3256</v>
      </c>
      <c r="S3120" s="132"/>
      <c r="T3120" s="132"/>
      <c r="U3120" s="132"/>
      <c r="V3120" s="132"/>
      <c r="W3120" s="132"/>
      <c r="X3120" s="132"/>
      <c r="Y3120" s="132"/>
    </row>
    <row r="3121" spans="1:25" ht="0.75" customHeight="1" x14ac:dyDescent="0.25"/>
    <row r="3122" spans="1:25" x14ac:dyDescent="0.25">
      <c r="A3122" s="132" t="s">
        <v>3258</v>
      </c>
      <c r="B3122" s="132"/>
      <c r="C3122" s="132"/>
      <c r="D3122" s="132"/>
      <c r="G3122" s="133">
        <v>40.549999999999997</v>
      </c>
      <c r="H3122" s="133"/>
      <c r="I3122" s="71">
        <v>0</v>
      </c>
      <c r="K3122" s="71">
        <v>40.549999999999997</v>
      </c>
      <c r="M3122" s="133">
        <v>60.825000000000003</v>
      </c>
      <c r="N3122" s="133"/>
      <c r="P3122" s="71">
        <v>60.825000000000003</v>
      </c>
      <c r="R3122" s="132" t="s">
        <v>3256</v>
      </c>
      <c r="S3122" s="132"/>
      <c r="T3122" s="132"/>
      <c r="U3122" s="132"/>
      <c r="V3122" s="132"/>
      <c r="W3122" s="132"/>
      <c r="X3122" s="132"/>
      <c r="Y3122" s="132"/>
    </row>
    <row r="3123" spans="1:25" ht="0.75" customHeight="1" x14ac:dyDescent="0.25"/>
    <row r="3124" spans="1:25" x14ac:dyDescent="0.25">
      <c r="A3124" s="132" t="s">
        <v>3259</v>
      </c>
      <c r="B3124" s="132"/>
      <c r="C3124" s="132"/>
      <c r="D3124" s="132"/>
      <c r="G3124" s="133">
        <v>68.599999999999994</v>
      </c>
      <c r="H3124" s="133"/>
      <c r="I3124" s="71">
        <v>0</v>
      </c>
      <c r="K3124" s="71">
        <v>68.599999999999994</v>
      </c>
      <c r="M3124" s="133">
        <v>102.9</v>
      </c>
      <c r="N3124" s="133"/>
      <c r="P3124" s="71">
        <v>102.9</v>
      </c>
      <c r="R3124" s="132" t="s">
        <v>3256</v>
      </c>
      <c r="S3124" s="132"/>
      <c r="T3124" s="132"/>
      <c r="U3124" s="132"/>
      <c r="V3124" s="132"/>
      <c r="W3124" s="132"/>
      <c r="X3124" s="132"/>
      <c r="Y3124" s="132"/>
    </row>
    <row r="3125" spans="1:25" ht="0.75" customHeight="1" x14ac:dyDescent="0.25"/>
    <row r="3126" spans="1:25" x14ac:dyDescent="0.25">
      <c r="A3126" s="132" t="s">
        <v>3260</v>
      </c>
      <c r="B3126" s="132"/>
      <c r="C3126" s="132"/>
      <c r="D3126" s="132"/>
      <c r="G3126" s="133">
        <v>1106.82</v>
      </c>
      <c r="H3126" s="133"/>
      <c r="I3126" s="71">
        <v>0</v>
      </c>
      <c r="K3126" s="71">
        <v>1106.82</v>
      </c>
      <c r="M3126" s="133">
        <v>1660.23</v>
      </c>
      <c r="N3126" s="133"/>
      <c r="P3126" s="71">
        <v>1660.23</v>
      </c>
      <c r="R3126" s="132" t="s">
        <v>3261</v>
      </c>
      <c r="S3126" s="132"/>
      <c r="T3126" s="132"/>
      <c r="U3126" s="132"/>
      <c r="V3126" s="132"/>
      <c r="W3126" s="132"/>
      <c r="X3126" s="132"/>
      <c r="Y3126" s="132"/>
    </row>
    <row r="3127" spans="1:25" ht="0.75" customHeight="1" x14ac:dyDescent="0.25"/>
    <row r="3128" spans="1:25" x14ac:dyDescent="0.25">
      <c r="A3128" s="132" t="s">
        <v>3262</v>
      </c>
      <c r="B3128" s="132"/>
      <c r="C3128" s="132"/>
      <c r="D3128" s="132"/>
      <c r="G3128" s="133">
        <v>506.81</v>
      </c>
      <c r="H3128" s="133"/>
      <c r="I3128" s="71">
        <v>0</v>
      </c>
      <c r="K3128" s="71">
        <v>506.81</v>
      </c>
      <c r="M3128" s="133">
        <v>760.21500000000003</v>
      </c>
      <c r="N3128" s="133"/>
      <c r="P3128" s="71">
        <v>760.21500000000003</v>
      </c>
      <c r="R3128" s="132" t="s">
        <v>3263</v>
      </c>
      <c r="S3128" s="132"/>
      <c r="T3128" s="132"/>
      <c r="U3128" s="132"/>
      <c r="V3128" s="132"/>
      <c r="W3128" s="132"/>
      <c r="X3128" s="132"/>
      <c r="Y3128" s="132"/>
    </row>
    <row r="3129" spans="1:25" ht="0.75" customHeight="1" x14ac:dyDescent="0.25"/>
    <row r="3130" spans="1:25" x14ac:dyDescent="0.25">
      <c r="A3130" s="132" t="s">
        <v>3264</v>
      </c>
      <c r="B3130" s="132"/>
      <c r="C3130" s="132"/>
      <c r="D3130" s="132"/>
      <c r="G3130" s="133">
        <v>336.9</v>
      </c>
      <c r="H3130" s="133"/>
      <c r="I3130" s="71">
        <v>5000</v>
      </c>
      <c r="K3130" s="71">
        <v>-4663.1000000000004</v>
      </c>
      <c r="M3130" s="133">
        <v>505.35</v>
      </c>
      <c r="N3130" s="133"/>
      <c r="P3130" s="71">
        <v>-4494.6499999999996</v>
      </c>
      <c r="R3130" s="132" t="s">
        <v>3265</v>
      </c>
      <c r="S3130" s="132"/>
      <c r="T3130" s="132"/>
      <c r="U3130" s="132"/>
      <c r="V3130" s="132"/>
      <c r="W3130" s="132"/>
      <c r="X3130" s="132"/>
      <c r="Y3130" s="132"/>
    </row>
    <row r="3131" spans="1:25" ht="0.75" customHeight="1" x14ac:dyDescent="0.25"/>
    <row r="3132" spans="1:25" x14ac:dyDescent="0.25">
      <c r="A3132" s="132" t="s">
        <v>3266</v>
      </c>
      <c r="B3132" s="132"/>
      <c r="C3132" s="132"/>
      <c r="D3132" s="132"/>
      <c r="G3132" s="133">
        <v>1769.84</v>
      </c>
      <c r="H3132" s="133"/>
      <c r="I3132" s="71">
        <v>0</v>
      </c>
      <c r="K3132" s="71">
        <v>1769.84</v>
      </c>
      <c r="M3132" s="133">
        <v>2654.76</v>
      </c>
      <c r="N3132" s="133"/>
      <c r="P3132" s="71">
        <v>2654.76</v>
      </c>
      <c r="R3132" s="132" t="s">
        <v>3267</v>
      </c>
      <c r="S3132" s="132"/>
      <c r="T3132" s="132"/>
      <c r="U3132" s="132"/>
      <c r="V3132" s="132"/>
      <c r="W3132" s="132"/>
      <c r="X3132" s="132"/>
      <c r="Y3132" s="132"/>
    </row>
    <row r="3133" spans="1:25" ht="0.75" customHeight="1" x14ac:dyDescent="0.25"/>
    <row r="3134" spans="1:25" x14ac:dyDescent="0.25">
      <c r="A3134" s="132" t="s">
        <v>3268</v>
      </c>
      <c r="B3134" s="132"/>
      <c r="C3134" s="132"/>
      <c r="D3134" s="132"/>
      <c r="G3134" s="133">
        <v>1800.82</v>
      </c>
      <c r="H3134" s="133"/>
      <c r="I3134" s="71">
        <v>5000</v>
      </c>
      <c r="K3134" s="71">
        <v>-3199.18</v>
      </c>
      <c r="M3134" s="133">
        <v>2701.23</v>
      </c>
      <c r="N3134" s="133"/>
      <c r="P3134" s="71">
        <v>-2298.77</v>
      </c>
      <c r="R3134" s="132" t="s">
        <v>3269</v>
      </c>
      <c r="S3134" s="132"/>
      <c r="T3134" s="132"/>
      <c r="U3134" s="132"/>
      <c r="V3134" s="132"/>
      <c r="W3134" s="132"/>
      <c r="X3134" s="132"/>
      <c r="Y3134" s="132"/>
    </row>
    <row r="3135" spans="1:25" ht="0.75" customHeight="1" x14ac:dyDescent="0.25"/>
    <row r="3136" spans="1:25" x14ac:dyDescent="0.25">
      <c r="A3136" s="132" t="s">
        <v>3270</v>
      </c>
      <c r="B3136" s="132"/>
      <c r="C3136" s="132"/>
      <c r="D3136" s="132"/>
      <c r="G3136" s="133">
        <v>10</v>
      </c>
      <c r="H3136" s="133"/>
      <c r="I3136" s="71">
        <v>0</v>
      </c>
      <c r="K3136" s="71">
        <v>10</v>
      </c>
      <c r="M3136" s="133">
        <v>15</v>
      </c>
      <c r="N3136" s="133"/>
      <c r="P3136" s="71">
        <v>15</v>
      </c>
      <c r="R3136" s="132" t="s">
        <v>3271</v>
      </c>
      <c r="S3136" s="132"/>
      <c r="T3136" s="132"/>
      <c r="U3136" s="132"/>
      <c r="V3136" s="132"/>
      <c r="W3136" s="132"/>
      <c r="X3136" s="132"/>
      <c r="Y3136" s="132"/>
    </row>
    <row r="3137" spans="1:25" ht="0.75" customHeight="1" x14ac:dyDescent="0.25"/>
    <row r="3138" spans="1:25" x14ac:dyDescent="0.25">
      <c r="A3138" s="132" t="s">
        <v>3272</v>
      </c>
      <c r="B3138" s="132"/>
      <c r="C3138" s="132"/>
      <c r="D3138" s="132"/>
      <c r="G3138" s="133">
        <v>3277.19</v>
      </c>
      <c r="H3138" s="133"/>
      <c r="I3138" s="71">
        <v>0</v>
      </c>
      <c r="K3138" s="71">
        <v>3277.19</v>
      </c>
      <c r="M3138" s="133">
        <v>4915.7849999999999</v>
      </c>
      <c r="N3138" s="133"/>
      <c r="P3138" s="71">
        <v>4915.7849999999999</v>
      </c>
      <c r="R3138" s="132" t="s">
        <v>3273</v>
      </c>
      <c r="S3138" s="132"/>
      <c r="T3138" s="132"/>
      <c r="U3138" s="132"/>
      <c r="V3138" s="132"/>
      <c r="W3138" s="132"/>
      <c r="X3138" s="132"/>
      <c r="Y3138" s="132"/>
    </row>
    <row r="3139" spans="1:25" ht="0.75" customHeight="1" x14ac:dyDescent="0.25"/>
    <row r="3140" spans="1:25" x14ac:dyDescent="0.25">
      <c r="A3140" s="132" t="s">
        <v>3274</v>
      </c>
      <c r="B3140" s="132"/>
      <c r="C3140" s="132"/>
      <c r="D3140" s="132"/>
      <c r="G3140" s="133">
        <v>1194.8499999999999</v>
      </c>
      <c r="H3140" s="133"/>
      <c r="I3140" s="71">
        <v>0</v>
      </c>
      <c r="K3140" s="71">
        <v>1194.8499999999999</v>
      </c>
      <c r="M3140" s="133">
        <v>1792.2750000000001</v>
      </c>
      <c r="N3140" s="133"/>
      <c r="P3140" s="71">
        <v>1792.2750000000001</v>
      </c>
      <c r="R3140" s="132" t="s">
        <v>3275</v>
      </c>
      <c r="S3140" s="132"/>
      <c r="T3140" s="132"/>
      <c r="U3140" s="132"/>
      <c r="V3140" s="132"/>
      <c r="W3140" s="132"/>
      <c r="X3140" s="132"/>
      <c r="Y3140" s="132"/>
    </row>
    <row r="3141" spans="1:25" ht="0.75" customHeight="1" x14ac:dyDescent="0.25"/>
    <row r="3142" spans="1:25" x14ac:dyDescent="0.25">
      <c r="A3142" s="132" t="s">
        <v>3276</v>
      </c>
      <c r="B3142" s="132"/>
      <c r="C3142" s="132"/>
      <c r="D3142" s="132"/>
      <c r="G3142" s="133">
        <v>0</v>
      </c>
      <c r="H3142" s="133"/>
      <c r="I3142" s="71">
        <v>2250</v>
      </c>
      <c r="K3142" s="71">
        <v>-2250</v>
      </c>
      <c r="M3142" s="133">
        <v>0</v>
      </c>
      <c r="N3142" s="133"/>
      <c r="P3142" s="71">
        <v>-2250</v>
      </c>
      <c r="R3142" s="132" t="s">
        <v>3277</v>
      </c>
      <c r="S3142" s="132"/>
      <c r="T3142" s="132"/>
      <c r="U3142" s="132"/>
      <c r="V3142" s="132"/>
      <c r="W3142" s="132"/>
      <c r="X3142" s="132"/>
      <c r="Y3142" s="132"/>
    </row>
    <row r="3143" spans="1:25" ht="0.75" customHeight="1" x14ac:dyDescent="0.25"/>
    <row r="3144" spans="1:25" x14ac:dyDescent="0.25">
      <c r="A3144" s="132" t="s">
        <v>3278</v>
      </c>
      <c r="B3144" s="132"/>
      <c r="C3144" s="132"/>
      <c r="D3144" s="132"/>
      <c r="G3144" s="133">
        <v>50</v>
      </c>
      <c r="H3144" s="133"/>
      <c r="I3144" s="71">
        <v>0</v>
      </c>
      <c r="K3144" s="71">
        <v>50</v>
      </c>
      <c r="M3144" s="133">
        <v>75</v>
      </c>
      <c r="N3144" s="133"/>
      <c r="P3144" s="71">
        <v>75</v>
      </c>
      <c r="R3144" s="132" t="s">
        <v>3279</v>
      </c>
      <c r="S3144" s="132"/>
      <c r="T3144" s="132"/>
      <c r="U3144" s="132"/>
      <c r="V3144" s="132"/>
      <c r="W3144" s="132"/>
      <c r="X3144" s="132"/>
      <c r="Y3144" s="132"/>
    </row>
    <row r="3145" spans="1:25" ht="0.75" customHeight="1" x14ac:dyDescent="0.25"/>
    <row r="3146" spans="1:25" x14ac:dyDescent="0.25">
      <c r="A3146" s="132" t="s">
        <v>3280</v>
      </c>
      <c r="B3146" s="132"/>
      <c r="C3146" s="132"/>
      <c r="D3146" s="132"/>
      <c r="G3146" s="133">
        <v>179.8</v>
      </c>
      <c r="H3146" s="133"/>
      <c r="I3146" s="71">
        <v>0</v>
      </c>
      <c r="K3146" s="71">
        <v>179.8</v>
      </c>
      <c r="M3146" s="133">
        <v>269.7</v>
      </c>
      <c r="N3146" s="133"/>
      <c r="P3146" s="71">
        <v>269.7</v>
      </c>
      <c r="R3146" s="132" t="s">
        <v>3281</v>
      </c>
      <c r="S3146" s="132"/>
      <c r="T3146" s="132"/>
      <c r="U3146" s="132"/>
      <c r="V3146" s="132"/>
      <c r="W3146" s="132"/>
      <c r="X3146" s="132"/>
      <c r="Y3146" s="132"/>
    </row>
    <row r="3147" spans="1:25" ht="0.75" customHeight="1" x14ac:dyDescent="0.25"/>
    <row r="3148" spans="1:25" x14ac:dyDescent="0.25">
      <c r="A3148" s="132" t="s">
        <v>3282</v>
      </c>
      <c r="B3148" s="132"/>
      <c r="C3148" s="132"/>
      <c r="D3148" s="132"/>
      <c r="G3148" s="133">
        <v>179.8</v>
      </c>
      <c r="H3148" s="133"/>
      <c r="I3148" s="71">
        <v>0</v>
      </c>
      <c r="K3148" s="71">
        <v>179.8</v>
      </c>
      <c r="M3148" s="133">
        <v>269.7</v>
      </c>
      <c r="N3148" s="133"/>
      <c r="P3148" s="71">
        <v>269.7</v>
      </c>
      <c r="R3148" s="132" t="s">
        <v>3283</v>
      </c>
      <c r="S3148" s="132"/>
      <c r="T3148" s="132"/>
      <c r="U3148" s="132"/>
      <c r="V3148" s="132"/>
      <c r="W3148" s="132"/>
      <c r="X3148" s="132"/>
      <c r="Y3148" s="132"/>
    </row>
    <row r="3149" spans="1:25" ht="0.75" customHeight="1" x14ac:dyDescent="0.25"/>
    <row r="3150" spans="1:25" x14ac:dyDescent="0.25">
      <c r="A3150" s="132" t="s">
        <v>3284</v>
      </c>
      <c r="B3150" s="132"/>
      <c r="C3150" s="132"/>
      <c r="D3150" s="132"/>
      <c r="G3150" s="133">
        <v>179.8</v>
      </c>
      <c r="H3150" s="133"/>
      <c r="I3150" s="71">
        <v>0</v>
      </c>
      <c r="K3150" s="71">
        <v>179.8</v>
      </c>
      <c r="M3150" s="133">
        <v>269.7</v>
      </c>
      <c r="N3150" s="133"/>
      <c r="P3150" s="71">
        <v>269.7</v>
      </c>
      <c r="R3150" s="132" t="s">
        <v>3285</v>
      </c>
      <c r="S3150" s="132"/>
      <c r="T3150" s="132"/>
      <c r="U3150" s="132"/>
      <c r="V3150" s="132"/>
      <c r="W3150" s="132"/>
      <c r="X3150" s="132"/>
      <c r="Y3150" s="132"/>
    </row>
    <row r="3151" spans="1:25" ht="0.75" customHeight="1" x14ac:dyDescent="0.25"/>
    <row r="3152" spans="1:25" x14ac:dyDescent="0.25">
      <c r="A3152" s="132" t="s">
        <v>3286</v>
      </c>
      <c r="B3152" s="132"/>
      <c r="C3152" s="132"/>
      <c r="D3152" s="132"/>
      <c r="G3152" s="133">
        <v>22</v>
      </c>
      <c r="H3152" s="133"/>
      <c r="I3152" s="71">
        <v>0</v>
      </c>
      <c r="K3152" s="71">
        <v>22</v>
      </c>
      <c r="M3152" s="133">
        <v>33</v>
      </c>
      <c r="N3152" s="133"/>
      <c r="P3152" s="71">
        <v>33</v>
      </c>
      <c r="R3152" s="132" t="s">
        <v>3285</v>
      </c>
      <c r="S3152" s="132"/>
      <c r="T3152" s="132"/>
      <c r="U3152" s="132"/>
      <c r="V3152" s="132"/>
      <c r="W3152" s="132"/>
      <c r="X3152" s="132"/>
      <c r="Y3152" s="132"/>
    </row>
    <row r="3153" spans="1:25" ht="0.75" customHeight="1" x14ac:dyDescent="0.25"/>
    <row r="3154" spans="1:25" x14ac:dyDescent="0.25">
      <c r="A3154" s="132" t="s">
        <v>3287</v>
      </c>
      <c r="B3154" s="132"/>
      <c r="C3154" s="132"/>
      <c r="D3154" s="132"/>
      <c r="G3154" s="133">
        <v>179.8</v>
      </c>
      <c r="H3154" s="133"/>
      <c r="I3154" s="71">
        <v>0</v>
      </c>
      <c r="K3154" s="71">
        <v>179.8</v>
      </c>
      <c r="M3154" s="133">
        <v>269.7</v>
      </c>
      <c r="N3154" s="133"/>
      <c r="P3154" s="71">
        <v>269.7</v>
      </c>
      <c r="R3154" s="132" t="s">
        <v>3288</v>
      </c>
      <c r="S3154" s="132"/>
      <c r="T3154" s="132"/>
      <c r="U3154" s="132"/>
      <c r="V3154" s="132"/>
      <c r="W3154" s="132"/>
      <c r="X3154" s="132"/>
      <c r="Y3154" s="132"/>
    </row>
    <row r="3155" spans="1:25" ht="0.75" customHeight="1" x14ac:dyDescent="0.25"/>
    <row r="3156" spans="1:25" x14ac:dyDescent="0.25">
      <c r="A3156" s="132" t="s">
        <v>3289</v>
      </c>
      <c r="B3156" s="132"/>
      <c r="C3156" s="132"/>
      <c r="D3156" s="132"/>
      <c r="G3156" s="133">
        <v>1078.8</v>
      </c>
      <c r="H3156" s="133"/>
      <c r="I3156" s="71">
        <v>8000</v>
      </c>
      <c r="K3156" s="71">
        <v>-6921.2</v>
      </c>
      <c r="M3156" s="133">
        <v>1618.2</v>
      </c>
      <c r="N3156" s="133"/>
      <c r="P3156" s="71">
        <v>-6381.8</v>
      </c>
      <c r="R3156" s="132" t="s">
        <v>3290</v>
      </c>
      <c r="S3156" s="132"/>
      <c r="T3156" s="132"/>
      <c r="U3156" s="132"/>
      <c r="V3156" s="132"/>
      <c r="W3156" s="132"/>
      <c r="X3156" s="132"/>
      <c r="Y3156" s="132"/>
    </row>
    <row r="3157" spans="1:25" ht="0.75" customHeight="1" x14ac:dyDescent="0.25"/>
    <row r="3158" spans="1:25" x14ac:dyDescent="0.25">
      <c r="A3158" s="132" t="s">
        <v>3291</v>
      </c>
      <c r="B3158" s="132"/>
      <c r="C3158" s="132"/>
      <c r="D3158" s="132"/>
      <c r="G3158" s="133">
        <v>259.64</v>
      </c>
      <c r="H3158" s="133"/>
      <c r="I3158" s="71">
        <v>0</v>
      </c>
      <c r="K3158" s="71">
        <v>259.64</v>
      </c>
      <c r="M3158" s="133">
        <v>389.46</v>
      </c>
      <c r="N3158" s="133"/>
      <c r="P3158" s="71">
        <v>389.46</v>
      </c>
      <c r="R3158" s="132" t="s">
        <v>3292</v>
      </c>
      <c r="S3158" s="132"/>
      <c r="T3158" s="132"/>
      <c r="U3158" s="132"/>
      <c r="V3158" s="132"/>
      <c r="W3158" s="132"/>
      <c r="X3158" s="132"/>
      <c r="Y3158" s="132"/>
    </row>
    <row r="3159" spans="1:25" ht="0.75" customHeight="1" x14ac:dyDescent="0.25"/>
    <row r="3160" spans="1:25" x14ac:dyDescent="0.25">
      <c r="A3160" s="132" t="s">
        <v>3293</v>
      </c>
      <c r="B3160" s="132"/>
      <c r="C3160" s="132"/>
      <c r="D3160" s="132"/>
      <c r="G3160" s="133">
        <v>0</v>
      </c>
      <c r="H3160" s="133"/>
      <c r="I3160" s="71">
        <v>7255</v>
      </c>
      <c r="K3160" s="71">
        <v>-7255</v>
      </c>
      <c r="M3160" s="133">
        <v>0</v>
      </c>
      <c r="N3160" s="133"/>
      <c r="P3160" s="71">
        <v>-7255</v>
      </c>
      <c r="R3160" s="132" t="s">
        <v>3294</v>
      </c>
      <c r="S3160" s="132"/>
      <c r="T3160" s="132"/>
      <c r="U3160" s="132"/>
      <c r="V3160" s="132"/>
      <c r="W3160" s="132"/>
      <c r="X3160" s="132"/>
      <c r="Y3160" s="132"/>
    </row>
    <row r="3161" spans="1:25" ht="0.75" customHeight="1" x14ac:dyDescent="0.25"/>
    <row r="3162" spans="1:25" x14ac:dyDescent="0.25">
      <c r="A3162" s="132" t="s">
        <v>3295</v>
      </c>
      <c r="B3162" s="132"/>
      <c r="C3162" s="132"/>
      <c r="D3162" s="132"/>
      <c r="G3162" s="133">
        <v>1329.3</v>
      </c>
      <c r="H3162" s="133"/>
      <c r="I3162" s="71">
        <v>0</v>
      </c>
      <c r="K3162" s="71">
        <v>1329.3</v>
      </c>
      <c r="M3162" s="133">
        <v>1993.95</v>
      </c>
      <c r="N3162" s="133"/>
      <c r="P3162" s="71">
        <v>1993.95</v>
      </c>
      <c r="R3162" s="132" t="s">
        <v>3296</v>
      </c>
      <c r="S3162" s="132"/>
      <c r="T3162" s="132"/>
      <c r="U3162" s="132"/>
      <c r="V3162" s="132"/>
      <c r="W3162" s="132"/>
      <c r="X3162" s="132"/>
      <c r="Y3162" s="132"/>
    </row>
    <row r="3163" spans="1:25" ht="0.75" customHeight="1" x14ac:dyDescent="0.25"/>
    <row r="3164" spans="1:25" x14ac:dyDescent="0.25">
      <c r="A3164" s="132" t="s">
        <v>3297</v>
      </c>
      <c r="B3164" s="132"/>
      <c r="C3164" s="132"/>
      <c r="D3164" s="132"/>
      <c r="G3164" s="133">
        <v>0</v>
      </c>
      <c r="H3164" s="133"/>
      <c r="I3164" s="71">
        <v>2500</v>
      </c>
      <c r="K3164" s="71">
        <v>-2500</v>
      </c>
      <c r="M3164" s="133">
        <v>0</v>
      </c>
      <c r="N3164" s="133"/>
      <c r="P3164" s="71">
        <v>-2500</v>
      </c>
      <c r="R3164" s="132" t="s">
        <v>3298</v>
      </c>
      <c r="S3164" s="132"/>
      <c r="T3164" s="132"/>
      <c r="U3164" s="132"/>
      <c r="V3164" s="132"/>
      <c r="W3164" s="132"/>
      <c r="X3164" s="132"/>
      <c r="Y3164" s="132"/>
    </row>
    <row r="3165" spans="1:25" ht="0.75" customHeight="1" x14ac:dyDescent="0.25"/>
    <row r="3166" spans="1:25" x14ac:dyDescent="0.25">
      <c r="A3166" s="132" t="s">
        <v>3299</v>
      </c>
      <c r="B3166" s="132"/>
      <c r="C3166" s="132"/>
      <c r="D3166" s="132"/>
      <c r="G3166" s="133">
        <v>2637.93</v>
      </c>
      <c r="H3166" s="133"/>
      <c r="I3166" s="71">
        <v>0</v>
      </c>
      <c r="K3166" s="71">
        <v>2637.93</v>
      </c>
      <c r="M3166" s="133">
        <v>3956.895</v>
      </c>
      <c r="N3166" s="133"/>
      <c r="P3166" s="71">
        <v>3956.895</v>
      </c>
      <c r="R3166" s="132" t="s">
        <v>3300</v>
      </c>
      <c r="S3166" s="132"/>
      <c r="T3166" s="132"/>
      <c r="U3166" s="132"/>
      <c r="V3166" s="132"/>
      <c r="W3166" s="132"/>
      <c r="X3166" s="132"/>
      <c r="Y3166" s="132"/>
    </row>
    <row r="3167" spans="1:25" ht="0.75" customHeight="1" x14ac:dyDescent="0.25"/>
    <row r="3168" spans="1:25" x14ac:dyDescent="0.25">
      <c r="A3168" s="132" t="s">
        <v>3301</v>
      </c>
      <c r="B3168" s="132"/>
      <c r="C3168" s="132"/>
      <c r="D3168" s="132"/>
      <c r="G3168" s="133">
        <v>122.1</v>
      </c>
      <c r="H3168" s="133"/>
      <c r="I3168" s="71">
        <v>0</v>
      </c>
      <c r="K3168" s="71">
        <v>122.1</v>
      </c>
      <c r="M3168" s="133">
        <v>183.15</v>
      </c>
      <c r="N3168" s="133"/>
      <c r="P3168" s="71">
        <v>183.15</v>
      </c>
      <c r="R3168" s="132" t="s">
        <v>3302</v>
      </c>
      <c r="S3168" s="132"/>
      <c r="T3168" s="132"/>
      <c r="U3168" s="132"/>
      <c r="V3168" s="132"/>
      <c r="W3168" s="132"/>
      <c r="X3168" s="132"/>
      <c r="Y3168" s="132"/>
    </row>
    <row r="3169" spans="1:25" ht="0.75" customHeight="1" x14ac:dyDescent="0.25"/>
    <row r="3170" spans="1:25" x14ac:dyDescent="0.25">
      <c r="A3170" s="132" t="s">
        <v>3303</v>
      </c>
      <c r="B3170" s="132"/>
      <c r="C3170" s="132"/>
      <c r="D3170" s="132"/>
      <c r="G3170" s="133">
        <v>425</v>
      </c>
      <c r="H3170" s="133"/>
      <c r="I3170" s="71">
        <v>0</v>
      </c>
      <c r="K3170" s="71">
        <v>425</v>
      </c>
      <c r="M3170" s="133">
        <v>637.5</v>
      </c>
      <c r="N3170" s="133"/>
      <c r="P3170" s="71">
        <v>637.5</v>
      </c>
      <c r="R3170" s="132" t="s">
        <v>3304</v>
      </c>
      <c r="S3170" s="132"/>
      <c r="T3170" s="132"/>
      <c r="U3170" s="132"/>
      <c r="V3170" s="132"/>
      <c r="W3170" s="132"/>
      <c r="X3170" s="132"/>
      <c r="Y3170" s="132"/>
    </row>
    <row r="3171" spans="1:25" ht="0.75" customHeight="1" x14ac:dyDescent="0.25"/>
    <row r="3172" spans="1:25" x14ac:dyDescent="0.25">
      <c r="A3172" s="132" t="s">
        <v>3305</v>
      </c>
      <c r="B3172" s="132"/>
      <c r="C3172" s="132"/>
      <c r="D3172" s="132"/>
      <c r="G3172" s="133">
        <v>1201.5</v>
      </c>
      <c r="H3172" s="133"/>
      <c r="I3172" s="71">
        <v>0</v>
      </c>
      <c r="K3172" s="71">
        <v>1201.5</v>
      </c>
      <c r="M3172" s="133">
        <v>1802.25</v>
      </c>
      <c r="N3172" s="133"/>
      <c r="P3172" s="71">
        <v>1802.25</v>
      </c>
      <c r="R3172" s="132" t="s">
        <v>3306</v>
      </c>
      <c r="S3172" s="132"/>
      <c r="T3172" s="132"/>
      <c r="U3172" s="132"/>
      <c r="V3172" s="132"/>
      <c r="W3172" s="132"/>
      <c r="X3172" s="132"/>
      <c r="Y3172" s="132"/>
    </row>
    <row r="3173" spans="1:25" ht="0.75" customHeight="1" x14ac:dyDescent="0.25"/>
    <row r="3174" spans="1:25" x14ac:dyDescent="0.25">
      <c r="A3174" s="132" t="s">
        <v>3307</v>
      </c>
      <c r="B3174" s="132"/>
      <c r="C3174" s="132"/>
      <c r="D3174" s="132"/>
      <c r="G3174" s="133">
        <v>0</v>
      </c>
      <c r="H3174" s="133"/>
      <c r="I3174" s="71">
        <v>1250</v>
      </c>
      <c r="K3174" s="71">
        <v>-1250</v>
      </c>
      <c r="M3174" s="133">
        <v>0</v>
      </c>
      <c r="N3174" s="133"/>
      <c r="P3174" s="71">
        <v>-1250</v>
      </c>
      <c r="R3174" s="132" t="s">
        <v>3308</v>
      </c>
      <c r="S3174" s="132"/>
      <c r="T3174" s="132"/>
      <c r="U3174" s="132"/>
      <c r="V3174" s="132"/>
      <c r="W3174" s="132"/>
      <c r="X3174" s="132"/>
      <c r="Y3174" s="132"/>
    </row>
    <row r="3175" spans="1:25" ht="0.75" customHeight="1" x14ac:dyDescent="0.25"/>
    <row r="3176" spans="1:25" x14ac:dyDescent="0.25">
      <c r="A3176" s="132" t="s">
        <v>3309</v>
      </c>
      <c r="B3176" s="132"/>
      <c r="C3176" s="132"/>
      <c r="D3176" s="132"/>
      <c r="G3176" s="133">
        <v>0</v>
      </c>
      <c r="H3176" s="133"/>
      <c r="I3176" s="71">
        <v>4000</v>
      </c>
      <c r="K3176" s="71">
        <v>-4000</v>
      </c>
      <c r="M3176" s="133">
        <v>0</v>
      </c>
      <c r="N3176" s="133"/>
      <c r="P3176" s="71">
        <v>-4000</v>
      </c>
      <c r="R3176" s="132" t="s">
        <v>3310</v>
      </c>
      <c r="S3176" s="132"/>
      <c r="T3176" s="132"/>
      <c r="U3176" s="132"/>
      <c r="V3176" s="132"/>
      <c r="W3176" s="132"/>
      <c r="X3176" s="132"/>
      <c r="Y3176" s="132"/>
    </row>
    <row r="3177" spans="1:25" ht="0.75" customHeight="1" x14ac:dyDescent="0.25"/>
    <row r="3178" spans="1:25" x14ac:dyDescent="0.25">
      <c r="A3178" s="132" t="s">
        <v>3311</v>
      </c>
      <c r="B3178" s="132"/>
      <c r="C3178" s="132"/>
      <c r="D3178" s="132"/>
      <c r="G3178" s="133">
        <v>97.71</v>
      </c>
      <c r="H3178" s="133"/>
      <c r="I3178" s="71">
        <v>24315</v>
      </c>
      <c r="K3178" s="71">
        <v>-24217.29</v>
      </c>
      <c r="M3178" s="133">
        <v>146.565</v>
      </c>
      <c r="N3178" s="133"/>
      <c r="P3178" s="71">
        <v>-24168.435000000001</v>
      </c>
      <c r="R3178" s="132" t="s">
        <v>3312</v>
      </c>
      <c r="S3178" s="132"/>
      <c r="T3178" s="132"/>
      <c r="U3178" s="132"/>
      <c r="V3178" s="132"/>
      <c r="W3178" s="132"/>
      <c r="X3178" s="132"/>
      <c r="Y3178" s="132"/>
    </row>
    <row r="3179" spans="1:25" ht="0.75" customHeight="1" x14ac:dyDescent="0.25"/>
    <row r="3180" spans="1:25" x14ac:dyDescent="0.25">
      <c r="A3180" s="132" t="s">
        <v>3313</v>
      </c>
      <c r="B3180" s="132"/>
      <c r="C3180" s="132"/>
      <c r="D3180" s="132"/>
      <c r="G3180" s="133">
        <v>1524.66</v>
      </c>
      <c r="H3180" s="133"/>
      <c r="I3180" s="71">
        <v>0</v>
      </c>
      <c r="K3180" s="71">
        <v>1524.66</v>
      </c>
      <c r="M3180" s="133">
        <v>2286.9899999999998</v>
      </c>
      <c r="N3180" s="133"/>
      <c r="P3180" s="71">
        <v>2286.9899999999998</v>
      </c>
      <c r="R3180" s="132" t="s">
        <v>3314</v>
      </c>
      <c r="S3180" s="132"/>
      <c r="T3180" s="132"/>
      <c r="U3180" s="132"/>
      <c r="V3180" s="132"/>
      <c r="W3180" s="132"/>
      <c r="X3180" s="132"/>
      <c r="Y3180" s="132"/>
    </row>
    <row r="3181" spans="1:25" ht="0.75" customHeight="1" x14ac:dyDescent="0.25"/>
    <row r="3182" spans="1:25" x14ac:dyDescent="0.25">
      <c r="A3182" s="132" t="s">
        <v>3315</v>
      </c>
      <c r="B3182" s="132"/>
      <c r="C3182" s="132"/>
      <c r="D3182" s="132"/>
      <c r="G3182" s="133">
        <v>0</v>
      </c>
      <c r="H3182" s="133"/>
      <c r="I3182" s="71">
        <v>7000</v>
      </c>
      <c r="K3182" s="71">
        <v>-7000</v>
      </c>
      <c r="M3182" s="133">
        <v>0</v>
      </c>
      <c r="N3182" s="133"/>
      <c r="P3182" s="71">
        <v>-7000</v>
      </c>
      <c r="R3182" s="132" t="s">
        <v>3316</v>
      </c>
      <c r="S3182" s="132"/>
      <c r="T3182" s="132"/>
      <c r="U3182" s="132"/>
      <c r="V3182" s="132"/>
      <c r="W3182" s="132"/>
      <c r="X3182" s="132"/>
      <c r="Y3182" s="132"/>
    </row>
    <row r="3183" spans="1:25" ht="0.75" customHeight="1" x14ac:dyDescent="0.25"/>
    <row r="3184" spans="1:25" x14ac:dyDescent="0.25">
      <c r="A3184" s="132" t="s">
        <v>3317</v>
      </c>
      <c r="B3184" s="132"/>
      <c r="C3184" s="132"/>
      <c r="D3184" s="132"/>
      <c r="G3184" s="133">
        <v>1868.59</v>
      </c>
      <c r="H3184" s="133"/>
      <c r="I3184" s="71">
        <v>2000</v>
      </c>
      <c r="K3184" s="71">
        <v>-131.41</v>
      </c>
      <c r="M3184" s="133">
        <v>2802.8850000000002</v>
      </c>
      <c r="N3184" s="133"/>
      <c r="P3184" s="71">
        <v>802.88499999999999</v>
      </c>
      <c r="R3184" s="132" t="s">
        <v>3318</v>
      </c>
      <c r="S3184" s="132"/>
      <c r="T3184" s="132"/>
      <c r="U3184" s="132"/>
      <c r="V3184" s="132"/>
      <c r="W3184" s="132"/>
      <c r="X3184" s="132"/>
      <c r="Y3184" s="132"/>
    </row>
    <row r="3185" spans="1:25" ht="0.75" customHeight="1" x14ac:dyDescent="0.25"/>
    <row r="3186" spans="1:25" x14ac:dyDescent="0.25">
      <c r="A3186" s="132" t="s">
        <v>3319</v>
      </c>
      <c r="B3186" s="132"/>
      <c r="C3186" s="132"/>
      <c r="D3186" s="132"/>
      <c r="G3186" s="133">
        <v>0</v>
      </c>
      <c r="H3186" s="133"/>
      <c r="I3186" s="71">
        <v>1000</v>
      </c>
      <c r="K3186" s="71">
        <v>-1000</v>
      </c>
      <c r="M3186" s="133">
        <v>0</v>
      </c>
      <c r="N3186" s="133"/>
      <c r="P3186" s="71">
        <v>-1000</v>
      </c>
      <c r="R3186" s="132" t="s">
        <v>3320</v>
      </c>
      <c r="S3186" s="132"/>
      <c r="T3186" s="132"/>
      <c r="U3186" s="132"/>
      <c r="V3186" s="132"/>
      <c r="W3186" s="132"/>
      <c r="X3186" s="132"/>
      <c r="Y3186" s="132"/>
    </row>
    <row r="3187" spans="1:25" ht="0.75" customHeight="1" x14ac:dyDescent="0.25"/>
    <row r="3188" spans="1:25" x14ac:dyDescent="0.25">
      <c r="A3188" s="132" t="s">
        <v>3321</v>
      </c>
      <c r="B3188" s="132"/>
      <c r="C3188" s="132"/>
      <c r="D3188" s="132"/>
      <c r="G3188" s="133">
        <v>0</v>
      </c>
      <c r="H3188" s="133"/>
      <c r="I3188" s="71">
        <v>3000</v>
      </c>
      <c r="K3188" s="71">
        <v>-3000</v>
      </c>
      <c r="M3188" s="133">
        <v>0</v>
      </c>
      <c r="N3188" s="133"/>
      <c r="P3188" s="71">
        <v>-3000</v>
      </c>
      <c r="R3188" s="132" t="s">
        <v>3322</v>
      </c>
      <c r="S3188" s="132"/>
      <c r="T3188" s="132"/>
      <c r="U3188" s="132"/>
      <c r="V3188" s="132"/>
      <c r="W3188" s="132"/>
      <c r="X3188" s="132"/>
      <c r="Y3188" s="132"/>
    </row>
    <row r="3189" spans="1:25" ht="0.75" customHeight="1" x14ac:dyDescent="0.25"/>
    <row r="3190" spans="1:25" x14ac:dyDescent="0.25">
      <c r="A3190" s="132" t="s">
        <v>3323</v>
      </c>
      <c r="B3190" s="132"/>
      <c r="C3190" s="132"/>
      <c r="D3190" s="132"/>
      <c r="G3190" s="133">
        <v>0</v>
      </c>
      <c r="H3190" s="133"/>
      <c r="I3190" s="71">
        <v>3500</v>
      </c>
      <c r="K3190" s="71">
        <v>-3500</v>
      </c>
      <c r="M3190" s="133">
        <v>0</v>
      </c>
      <c r="N3190" s="133"/>
      <c r="P3190" s="71">
        <v>-3500</v>
      </c>
      <c r="R3190" s="132" t="s">
        <v>3324</v>
      </c>
      <c r="S3190" s="132"/>
      <c r="T3190" s="132"/>
      <c r="U3190" s="132"/>
      <c r="V3190" s="132"/>
      <c r="W3190" s="132"/>
      <c r="X3190" s="132"/>
      <c r="Y3190" s="132"/>
    </row>
    <row r="3191" spans="1:25" ht="0.75" customHeight="1" x14ac:dyDescent="0.25"/>
    <row r="3192" spans="1:25" x14ac:dyDescent="0.25">
      <c r="A3192" s="132" t="s">
        <v>3325</v>
      </c>
      <c r="B3192" s="132"/>
      <c r="C3192" s="132"/>
      <c r="D3192" s="132"/>
      <c r="G3192" s="133">
        <v>42.5</v>
      </c>
      <c r="H3192" s="133"/>
      <c r="I3192" s="71">
        <v>0</v>
      </c>
      <c r="K3192" s="71">
        <v>42.5</v>
      </c>
      <c r="M3192" s="133">
        <v>63.75</v>
      </c>
      <c r="N3192" s="133"/>
      <c r="P3192" s="71">
        <v>63.75</v>
      </c>
      <c r="R3192" s="132" t="s">
        <v>3326</v>
      </c>
      <c r="S3192" s="132"/>
      <c r="T3192" s="132"/>
      <c r="U3192" s="132"/>
      <c r="V3192" s="132"/>
      <c r="W3192" s="132"/>
      <c r="X3192" s="132"/>
      <c r="Y3192" s="132"/>
    </row>
    <row r="3193" spans="1:25" ht="0.75" customHeight="1" x14ac:dyDescent="0.25"/>
    <row r="3194" spans="1:25" x14ac:dyDescent="0.25">
      <c r="A3194" s="132" t="s">
        <v>3327</v>
      </c>
      <c r="B3194" s="132"/>
      <c r="C3194" s="132"/>
      <c r="D3194" s="132"/>
      <c r="G3194" s="133">
        <v>75.180000000000007</v>
      </c>
      <c r="H3194" s="133"/>
      <c r="I3194" s="71">
        <v>0</v>
      </c>
      <c r="K3194" s="71">
        <v>75.180000000000007</v>
      </c>
      <c r="M3194" s="133">
        <v>112.77</v>
      </c>
      <c r="N3194" s="133"/>
      <c r="P3194" s="71">
        <v>112.77</v>
      </c>
      <c r="R3194" s="132" t="s">
        <v>3326</v>
      </c>
      <c r="S3194" s="132"/>
      <c r="T3194" s="132"/>
      <c r="U3194" s="132"/>
      <c r="V3194" s="132"/>
      <c r="W3194" s="132"/>
      <c r="X3194" s="132"/>
      <c r="Y3194" s="132"/>
    </row>
    <row r="3195" spans="1:25" ht="0.75" customHeight="1" x14ac:dyDescent="0.25"/>
    <row r="3196" spans="1:25" x14ac:dyDescent="0.25">
      <c r="A3196" s="132" t="s">
        <v>3328</v>
      </c>
      <c r="B3196" s="132"/>
      <c r="C3196" s="132"/>
      <c r="D3196" s="132"/>
      <c r="G3196" s="133">
        <v>308.94</v>
      </c>
      <c r="H3196" s="133"/>
      <c r="I3196" s="71">
        <v>0</v>
      </c>
      <c r="K3196" s="71">
        <v>308.94</v>
      </c>
      <c r="M3196" s="133">
        <v>463.41</v>
      </c>
      <c r="N3196" s="133"/>
      <c r="P3196" s="71">
        <v>463.41</v>
      </c>
      <c r="R3196" s="132" t="s">
        <v>3329</v>
      </c>
      <c r="S3196" s="132"/>
      <c r="T3196" s="132"/>
      <c r="U3196" s="132"/>
      <c r="V3196" s="132"/>
      <c r="W3196" s="132"/>
      <c r="X3196" s="132"/>
      <c r="Y3196" s="132"/>
    </row>
    <row r="3197" spans="1:25" ht="0.75" customHeight="1" x14ac:dyDescent="0.25"/>
    <row r="3198" spans="1:25" x14ac:dyDescent="0.25">
      <c r="A3198" s="132" t="s">
        <v>3330</v>
      </c>
      <c r="B3198" s="132"/>
      <c r="C3198" s="132"/>
      <c r="D3198" s="132"/>
      <c r="G3198" s="133">
        <v>75.180000000000007</v>
      </c>
      <c r="H3198" s="133"/>
      <c r="I3198" s="71">
        <v>0</v>
      </c>
      <c r="K3198" s="71">
        <v>75.180000000000007</v>
      </c>
      <c r="M3198" s="133">
        <v>112.77</v>
      </c>
      <c r="N3198" s="133"/>
      <c r="P3198" s="71">
        <v>112.77</v>
      </c>
      <c r="R3198" s="132" t="s">
        <v>3331</v>
      </c>
      <c r="S3198" s="132"/>
      <c r="T3198" s="132"/>
      <c r="U3198" s="132"/>
      <c r="V3198" s="132"/>
      <c r="W3198" s="132"/>
      <c r="X3198" s="132"/>
      <c r="Y3198" s="132"/>
    </row>
    <row r="3199" spans="1:25" x14ac:dyDescent="0.25">
      <c r="A3199" s="132" t="s">
        <v>3332</v>
      </c>
      <c r="B3199" s="132"/>
      <c r="C3199" s="132"/>
      <c r="D3199" s="132"/>
      <c r="G3199" s="133">
        <v>308.92</v>
      </c>
      <c r="H3199" s="133"/>
      <c r="I3199" s="71">
        <v>0</v>
      </c>
      <c r="K3199" s="71">
        <v>308.92</v>
      </c>
      <c r="M3199" s="133">
        <v>463.38</v>
      </c>
      <c r="N3199" s="133"/>
      <c r="P3199" s="71">
        <v>463.38</v>
      </c>
      <c r="R3199" s="132" t="s">
        <v>3333</v>
      </c>
      <c r="S3199" s="132"/>
      <c r="T3199" s="132"/>
      <c r="U3199" s="132"/>
      <c r="V3199" s="132"/>
      <c r="W3199" s="132"/>
      <c r="X3199" s="132"/>
      <c r="Y3199" s="132"/>
    </row>
    <row r="3200" spans="1:25" ht="0.75" customHeight="1" x14ac:dyDescent="0.25"/>
    <row r="3201" spans="1:25" x14ac:dyDescent="0.25">
      <c r="A3201" s="132" t="s">
        <v>3334</v>
      </c>
      <c r="B3201" s="132"/>
      <c r="C3201" s="132"/>
      <c r="D3201" s="132"/>
      <c r="G3201" s="133">
        <v>170</v>
      </c>
      <c r="H3201" s="133"/>
      <c r="I3201" s="71">
        <v>0</v>
      </c>
      <c r="K3201" s="71">
        <v>170</v>
      </c>
      <c r="M3201" s="133">
        <v>255</v>
      </c>
      <c r="N3201" s="133"/>
      <c r="P3201" s="71">
        <v>255</v>
      </c>
      <c r="R3201" s="132" t="s">
        <v>3335</v>
      </c>
      <c r="S3201" s="132"/>
      <c r="T3201" s="132"/>
      <c r="U3201" s="132"/>
      <c r="V3201" s="132"/>
      <c r="W3201" s="132"/>
      <c r="X3201" s="132"/>
      <c r="Y3201" s="132"/>
    </row>
    <row r="3202" spans="1:25" ht="0.75" customHeight="1" x14ac:dyDescent="0.25"/>
    <row r="3203" spans="1:25" x14ac:dyDescent="0.25">
      <c r="A3203" s="132" t="s">
        <v>3336</v>
      </c>
      <c r="B3203" s="132"/>
      <c r="C3203" s="132"/>
      <c r="D3203" s="132"/>
      <c r="G3203" s="133">
        <v>2324.8000000000002</v>
      </c>
      <c r="H3203" s="133"/>
      <c r="I3203" s="71">
        <v>0</v>
      </c>
      <c r="K3203" s="71">
        <v>2324.8000000000002</v>
      </c>
      <c r="M3203" s="133">
        <v>3487.2</v>
      </c>
      <c r="N3203" s="133"/>
      <c r="P3203" s="71">
        <v>3487.2</v>
      </c>
      <c r="R3203" s="132" t="s">
        <v>3337</v>
      </c>
      <c r="S3203" s="132"/>
      <c r="T3203" s="132"/>
      <c r="U3203" s="132"/>
      <c r="V3203" s="132"/>
      <c r="W3203" s="132"/>
      <c r="X3203" s="132"/>
      <c r="Y3203" s="132"/>
    </row>
    <row r="3204" spans="1:25" ht="0.75" customHeight="1" x14ac:dyDescent="0.25"/>
    <row r="3205" spans="1:25" x14ac:dyDescent="0.25">
      <c r="A3205" s="132" t="s">
        <v>3338</v>
      </c>
      <c r="B3205" s="132"/>
      <c r="C3205" s="132"/>
      <c r="D3205" s="132"/>
      <c r="G3205" s="133">
        <v>170</v>
      </c>
      <c r="H3205" s="133"/>
      <c r="I3205" s="71">
        <v>0</v>
      </c>
      <c r="K3205" s="71">
        <v>170</v>
      </c>
      <c r="M3205" s="133">
        <v>255</v>
      </c>
      <c r="N3205" s="133"/>
      <c r="P3205" s="71">
        <v>255</v>
      </c>
      <c r="R3205" s="132" t="s">
        <v>3337</v>
      </c>
      <c r="S3205" s="132"/>
      <c r="T3205" s="132"/>
      <c r="U3205" s="132"/>
      <c r="V3205" s="132"/>
      <c r="W3205" s="132"/>
      <c r="X3205" s="132"/>
      <c r="Y3205" s="132"/>
    </row>
    <row r="3206" spans="1:25" ht="0.75" customHeight="1" x14ac:dyDescent="0.25"/>
    <row r="3207" spans="1:25" x14ac:dyDescent="0.25">
      <c r="A3207" s="132" t="s">
        <v>3339</v>
      </c>
      <c r="B3207" s="132"/>
      <c r="C3207" s="132"/>
      <c r="D3207" s="132"/>
      <c r="G3207" s="133">
        <v>2324.81</v>
      </c>
      <c r="H3207" s="133"/>
      <c r="I3207" s="71">
        <v>0</v>
      </c>
      <c r="K3207" s="71">
        <v>2324.81</v>
      </c>
      <c r="M3207" s="133">
        <v>3487.2150000000001</v>
      </c>
      <c r="N3207" s="133"/>
      <c r="P3207" s="71">
        <v>3487.2150000000001</v>
      </c>
      <c r="R3207" s="132" t="s">
        <v>3340</v>
      </c>
      <c r="S3207" s="132"/>
      <c r="T3207" s="132"/>
      <c r="U3207" s="132"/>
      <c r="V3207" s="132"/>
      <c r="W3207" s="132"/>
      <c r="X3207" s="132"/>
      <c r="Y3207" s="132"/>
    </row>
    <row r="3208" spans="1:25" ht="0.75" customHeight="1" x14ac:dyDescent="0.25"/>
    <row r="3209" spans="1:25" x14ac:dyDescent="0.25">
      <c r="A3209" s="132" t="s">
        <v>3341</v>
      </c>
      <c r="B3209" s="132"/>
      <c r="C3209" s="132"/>
      <c r="D3209" s="132"/>
      <c r="G3209" s="133">
        <v>0</v>
      </c>
      <c r="H3209" s="133"/>
      <c r="I3209" s="71">
        <v>5000</v>
      </c>
      <c r="K3209" s="71">
        <v>-5000</v>
      </c>
      <c r="M3209" s="133">
        <v>0</v>
      </c>
      <c r="N3209" s="133"/>
      <c r="P3209" s="71">
        <v>-5000</v>
      </c>
      <c r="R3209" s="132" t="s">
        <v>3326</v>
      </c>
      <c r="S3209" s="132"/>
      <c r="T3209" s="132"/>
      <c r="U3209" s="132"/>
      <c r="V3209" s="132"/>
      <c r="W3209" s="132"/>
      <c r="X3209" s="132"/>
      <c r="Y3209" s="132"/>
    </row>
    <row r="3210" spans="1:25" ht="0.75" customHeight="1" x14ac:dyDescent="0.25"/>
    <row r="3211" spans="1:25" x14ac:dyDescent="0.25">
      <c r="A3211" s="132" t="s">
        <v>3342</v>
      </c>
      <c r="B3211" s="132"/>
      <c r="C3211" s="132"/>
      <c r="D3211" s="132"/>
      <c r="G3211" s="133">
        <v>0</v>
      </c>
      <c r="H3211" s="133"/>
      <c r="I3211" s="71">
        <v>7000</v>
      </c>
      <c r="K3211" s="71">
        <v>-7000</v>
      </c>
      <c r="M3211" s="133">
        <v>0</v>
      </c>
      <c r="N3211" s="133"/>
      <c r="P3211" s="71">
        <v>-7000</v>
      </c>
      <c r="R3211" s="132" t="s">
        <v>3343</v>
      </c>
      <c r="S3211" s="132"/>
      <c r="T3211" s="132"/>
      <c r="U3211" s="132"/>
      <c r="V3211" s="132"/>
      <c r="W3211" s="132"/>
      <c r="X3211" s="132"/>
      <c r="Y3211" s="132"/>
    </row>
    <row r="3212" spans="1:25" ht="0.75" customHeight="1" x14ac:dyDescent="0.25"/>
    <row r="3213" spans="1:25" x14ac:dyDescent="0.25">
      <c r="A3213" s="132" t="s">
        <v>3344</v>
      </c>
      <c r="B3213" s="132"/>
      <c r="C3213" s="132"/>
      <c r="D3213" s="132"/>
      <c r="G3213" s="133">
        <v>1342.44</v>
      </c>
      <c r="H3213" s="133"/>
      <c r="I3213" s="71">
        <v>4500</v>
      </c>
      <c r="K3213" s="71">
        <v>-3157.56</v>
      </c>
      <c r="M3213" s="133">
        <v>2013.66</v>
      </c>
      <c r="N3213" s="133"/>
      <c r="P3213" s="71">
        <v>-2486.34</v>
      </c>
      <c r="R3213" s="132" t="s">
        <v>3345</v>
      </c>
      <c r="S3213" s="132"/>
      <c r="T3213" s="132"/>
      <c r="U3213" s="132"/>
      <c r="V3213" s="132"/>
      <c r="W3213" s="132"/>
      <c r="X3213" s="132"/>
      <c r="Y3213" s="132"/>
    </row>
    <row r="3214" spans="1:25" ht="0.75" customHeight="1" x14ac:dyDescent="0.25"/>
    <row r="3215" spans="1:25" x14ac:dyDescent="0.25">
      <c r="A3215" s="132" t="s">
        <v>3346</v>
      </c>
      <c r="B3215" s="132"/>
      <c r="C3215" s="132"/>
      <c r="D3215" s="132"/>
      <c r="G3215" s="133">
        <v>177</v>
      </c>
      <c r="H3215" s="133"/>
      <c r="I3215" s="71">
        <v>0</v>
      </c>
      <c r="K3215" s="71">
        <v>177</v>
      </c>
      <c r="M3215" s="133">
        <v>265.5</v>
      </c>
      <c r="N3215" s="133"/>
      <c r="P3215" s="71">
        <v>265.5</v>
      </c>
      <c r="R3215" s="132" t="s">
        <v>3347</v>
      </c>
      <c r="S3215" s="132"/>
      <c r="T3215" s="132"/>
      <c r="U3215" s="132"/>
      <c r="V3215" s="132"/>
      <c r="W3215" s="132"/>
      <c r="X3215" s="132"/>
      <c r="Y3215" s="132"/>
    </row>
    <row r="3216" spans="1:25" ht="0.75" customHeight="1" x14ac:dyDescent="0.25"/>
    <row r="3217" spans="1:25" x14ac:dyDescent="0.25">
      <c r="A3217" s="132" t="s">
        <v>3348</v>
      </c>
      <c r="B3217" s="132"/>
      <c r="C3217" s="132"/>
      <c r="D3217" s="132"/>
      <c r="G3217" s="133">
        <v>0</v>
      </c>
      <c r="H3217" s="133"/>
      <c r="I3217" s="71">
        <v>19269</v>
      </c>
      <c r="K3217" s="71">
        <v>-19269</v>
      </c>
      <c r="M3217" s="133">
        <v>0</v>
      </c>
      <c r="N3217" s="133"/>
      <c r="P3217" s="71">
        <v>-19269</v>
      </c>
      <c r="R3217" s="132" t="s">
        <v>3349</v>
      </c>
      <c r="S3217" s="132"/>
      <c r="T3217" s="132"/>
      <c r="U3217" s="132"/>
      <c r="V3217" s="132"/>
      <c r="W3217" s="132"/>
      <c r="X3217" s="132"/>
      <c r="Y3217" s="132"/>
    </row>
    <row r="3218" spans="1:25" ht="0.75" customHeight="1" x14ac:dyDescent="0.25"/>
    <row r="3219" spans="1:25" x14ac:dyDescent="0.25">
      <c r="A3219" s="132" t="s">
        <v>3350</v>
      </c>
      <c r="B3219" s="132"/>
      <c r="C3219" s="132"/>
      <c r="D3219" s="132"/>
      <c r="G3219" s="133">
        <v>0</v>
      </c>
      <c r="H3219" s="133"/>
      <c r="I3219" s="71">
        <v>6000</v>
      </c>
      <c r="K3219" s="71">
        <v>-6000</v>
      </c>
      <c r="M3219" s="133">
        <v>0</v>
      </c>
      <c r="N3219" s="133"/>
      <c r="P3219" s="71">
        <v>-6000</v>
      </c>
      <c r="R3219" s="132" t="s">
        <v>3351</v>
      </c>
      <c r="S3219" s="132"/>
      <c r="T3219" s="132"/>
      <c r="U3219" s="132"/>
      <c r="V3219" s="132"/>
      <c r="W3219" s="132"/>
      <c r="X3219" s="132"/>
      <c r="Y3219" s="132"/>
    </row>
    <row r="3220" spans="1:25" ht="0.75" customHeight="1" x14ac:dyDescent="0.25"/>
    <row r="3221" spans="1:25" x14ac:dyDescent="0.25">
      <c r="A3221" s="132" t="s">
        <v>3352</v>
      </c>
      <c r="B3221" s="132"/>
      <c r="C3221" s="132"/>
      <c r="D3221" s="132"/>
      <c r="G3221" s="133">
        <v>0</v>
      </c>
      <c r="H3221" s="133"/>
      <c r="I3221" s="71">
        <v>2250</v>
      </c>
      <c r="K3221" s="71">
        <v>-2250</v>
      </c>
      <c r="M3221" s="133">
        <v>0</v>
      </c>
      <c r="N3221" s="133"/>
      <c r="P3221" s="71">
        <v>-2250</v>
      </c>
      <c r="R3221" s="132" t="s">
        <v>3353</v>
      </c>
      <c r="S3221" s="132"/>
      <c r="T3221" s="132"/>
      <c r="U3221" s="132"/>
      <c r="V3221" s="132"/>
      <c r="W3221" s="132"/>
      <c r="X3221" s="132"/>
      <c r="Y3221" s="132"/>
    </row>
    <row r="3222" spans="1:25" ht="0.75" customHeight="1" x14ac:dyDescent="0.25"/>
    <row r="3223" spans="1:25" x14ac:dyDescent="0.25">
      <c r="A3223" s="132" t="s">
        <v>3354</v>
      </c>
      <c r="B3223" s="132"/>
      <c r="C3223" s="132"/>
      <c r="D3223" s="132"/>
      <c r="G3223" s="133">
        <v>1963.27</v>
      </c>
      <c r="H3223" s="133"/>
      <c r="I3223" s="71">
        <v>0</v>
      </c>
      <c r="K3223" s="71">
        <v>1963.27</v>
      </c>
      <c r="M3223" s="133">
        <v>2944.9050000000002</v>
      </c>
      <c r="N3223" s="133"/>
      <c r="P3223" s="71">
        <v>2944.9050000000002</v>
      </c>
      <c r="R3223" s="132" t="s">
        <v>3355</v>
      </c>
      <c r="S3223" s="132"/>
      <c r="T3223" s="132"/>
      <c r="U3223" s="132"/>
      <c r="V3223" s="132"/>
      <c r="W3223" s="132"/>
      <c r="X3223" s="132"/>
      <c r="Y3223" s="132"/>
    </row>
    <row r="3224" spans="1:25" ht="0.75" customHeight="1" x14ac:dyDescent="0.25"/>
    <row r="3225" spans="1:25" x14ac:dyDescent="0.25">
      <c r="A3225" s="132" t="s">
        <v>3356</v>
      </c>
      <c r="B3225" s="132"/>
      <c r="C3225" s="132"/>
      <c r="D3225" s="132"/>
      <c r="G3225" s="133">
        <v>282.79000000000002</v>
      </c>
      <c r="H3225" s="133"/>
      <c r="I3225" s="71">
        <v>8000</v>
      </c>
      <c r="K3225" s="71">
        <v>-7717.21</v>
      </c>
      <c r="M3225" s="133">
        <v>424.185</v>
      </c>
      <c r="N3225" s="133"/>
      <c r="P3225" s="71">
        <v>-7575.8149999999996</v>
      </c>
      <c r="R3225" s="132" t="s">
        <v>3357</v>
      </c>
      <c r="S3225" s="132"/>
      <c r="T3225" s="132"/>
      <c r="U3225" s="132"/>
      <c r="V3225" s="132"/>
      <c r="W3225" s="132"/>
      <c r="X3225" s="132"/>
      <c r="Y3225" s="132"/>
    </row>
    <row r="3226" spans="1:25" ht="0.75" customHeight="1" x14ac:dyDescent="0.25"/>
    <row r="3227" spans="1:25" x14ac:dyDescent="0.25">
      <c r="A3227" s="132" t="s">
        <v>3358</v>
      </c>
      <c r="B3227" s="132"/>
      <c r="C3227" s="132"/>
      <c r="D3227" s="132"/>
      <c r="G3227" s="133">
        <v>1824.35</v>
      </c>
      <c r="H3227" s="133"/>
      <c r="I3227" s="71">
        <v>7500</v>
      </c>
      <c r="K3227" s="71">
        <v>-5675.65</v>
      </c>
      <c r="M3227" s="133">
        <v>2736.5250000000001</v>
      </c>
      <c r="N3227" s="133"/>
      <c r="P3227" s="71">
        <v>-4763.4750000000004</v>
      </c>
      <c r="R3227" s="132" t="s">
        <v>3359</v>
      </c>
      <c r="S3227" s="132"/>
      <c r="T3227" s="132"/>
      <c r="U3227" s="132"/>
      <c r="V3227" s="132"/>
      <c r="W3227" s="132"/>
      <c r="X3227" s="132"/>
      <c r="Y3227" s="132"/>
    </row>
    <row r="3228" spans="1:25" ht="0.75" customHeight="1" x14ac:dyDescent="0.25"/>
    <row r="3229" spans="1:25" x14ac:dyDescent="0.25">
      <c r="A3229" s="132" t="s">
        <v>3360</v>
      </c>
      <c r="B3229" s="132"/>
      <c r="C3229" s="132"/>
      <c r="D3229" s="132"/>
      <c r="G3229" s="133">
        <v>9088.48</v>
      </c>
      <c r="H3229" s="133"/>
      <c r="I3229" s="71">
        <v>25000</v>
      </c>
      <c r="K3229" s="71">
        <v>-15911.52</v>
      </c>
      <c r="M3229" s="133">
        <v>13632.72</v>
      </c>
      <c r="N3229" s="133"/>
      <c r="P3229" s="71">
        <v>-11367.28</v>
      </c>
      <c r="R3229" s="132" t="s">
        <v>3361</v>
      </c>
      <c r="S3229" s="132"/>
      <c r="T3229" s="132"/>
      <c r="U3229" s="132"/>
      <c r="V3229" s="132"/>
      <c r="W3229" s="132"/>
      <c r="X3229" s="132"/>
      <c r="Y3229" s="132"/>
    </row>
    <row r="3230" spans="1:25" ht="0.75" customHeight="1" x14ac:dyDescent="0.25"/>
    <row r="3231" spans="1:25" x14ac:dyDescent="0.25">
      <c r="A3231" s="132" t="s">
        <v>3362</v>
      </c>
      <c r="B3231" s="132"/>
      <c r="C3231" s="132"/>
      <c r="D3231" s="132"/>
      <c r="G3231" s="133">
        <v>2050.5500000000002</v>
      </c>
      <c r="H3231" s="133"/>
      <c r="I3231" s="71">
        <v>0</v>
      </c>
      <c r="K3231" s="71">
        <v>2050.5500000000002</v>
      </c>
      <c r="M3231" s="133">
        <v>3075.8249999999998</v>
      </c>
      <c r="N3231" s="133"/>
      <c r="P3231" s="71">
        <v>3075.8249999999998</v>
      </c>
      <c r="R3231" s="132" t="s">
        <v>3363</v>
      </c>
      <c r="S3231" s="132"/>
      <c r="T3231" s="132"/>
      <c r="U3231" s="132"/>
      <c r="V3231" s="132"/>
      <c r="W3231" s="132"/>
      <c r="X3231" s="132"/>
      <c r="Y3231" s="132"/>
    </row>
    <row r="3232" spans="1:25" ht="0.75" customHeight="1" x14ac:dyDescent="0.25"/>
    <row r="3233" spans="1:25" x14ac:dyDescent="0.25">
      <c r="A3233" s="132" t="s">
        <v>3364</v>
      </c>
      <c r="B3233" s="132"/>
      <c r="C3233" s="132"/>
      <c r="D3233" s="132"/>
      <c r="G3233" s="133">
        <v>2091.25</v>
      </c>
      <c r="H3233" s="133"/>
      <c r="I3233" s="71">
        <v>0</v>
      </c>
      <c r="K3233" s="71">
        <v>2091.25</v>
      </c>
      <c r="M3233" s="133">
        <v>3136.875</v>
      </c>
      <c r="N3233" s="133"/>
      <c r="P3233" s="71">
        <v>3136.875</v>
      </c>
      <c r="R3233" s="132" t="s">
        <v>3365</v>
      </c>
      <c r="S3233" s="132"/>
      <c r="T3233" s="132"/>
      <c r="U3233" s="132"/>
      <c r="V3233" s="132"/>
      <c r="W3233" s="132"/>
      <c r="X3233" s="132"/>
      <c r="Y3233" s="132"/>
    </row>
    <row r="3234" spans="1:25" ht="0.75" customHeight="1" x14ac:dyDescent="0.25"/>
    <row r="3235" spans="1:25" x14ac:dyDescent="0.25">
      <c r="A3235" s="132" t="s">
        <v>3366</v>
      </c>
      <c r="B3235" s="132"/>
      <c r="C3235" s="132"/>
      <c r="D3235" s="132"/>
      <c r="G3235" s="133">
        <v>0</v>
      </c>
      <c r="H3235" s="133"/>
      <c r="I3235" s="71">
        <v>3750</v>
      </c>
      <c r="K3235" s="71">
        <v>-3750</v>
      </c>
      <c r="M3235" s="133">
        <v>0</v>
      </c>
      <c r="N3235" s="133"/>
      <c r="P3235" s="71">
        <v>-3750</v>
      </c>
      <c r="R3235" s="132" t="s">
        <v>3367</v>
      </c>
      <c r="S3235" s="132"/>
      <c r="T3235" s="132"/>
      <c r="U3235" s="132"/>
      <c r="V3235" s="132"/>
      <c r="W3235" s="132"/>
      <c r="X3235" s="132"/>
      <c r="Y3235" s="132"/>
    </row>
    <row r="3236" spans="1:25" ht="0.75" customHeight="1" x14ac:dyDescent="0.25"/>
    <row r="3237" spans="1:25" x14ac:dyDescent="0.25">
      <c r="A3237" s="132" t="s">
        <v>3368</v>
      </c>
      <c r="B3237" s="132"/>
      <c r="C3237" s="132"/>
      <c r="D3237" s="132"/>
      <c r="G3237" s="133">
        <v>8682.7000000000007</v>
      </c>
      <c r="H3237" s="133"/>
      <c r="I3237" s="71">
        <v>0</v>
      </c>
      <c r="K3237" s="71">
        <v>8682.7000000000007</v>
      </c>
      <c r="M3237" s="133">
        <v>13024.05</v>
      </c>
      <c r="N3237" s="133"/>
      <c r="P3237" s="71">
        <v>13024.05</v>
      </c>
      <c r="R3237" s="132" t="s">
        <v>3369</v>
      </c>
      <c r="S3237" s="132"/>
      <c r="T3237" s="132"/>
      <c r="U3237" s="132"/>
      <c r="V3237" s="132"/>
      <c r="W3237" s="132"/>
      <c r="X3237" s="132"/>
      <c r="Y3237" s="132"/>
    </row>
    <row r="3238" spans="1:25" ht="0.75" customHeight="1" x14ac:dyDescent="0.25"/>
    <row r="3239" spans="1:25" x14ac:dyDescent="0.25">
      <c r="A3239" s="132" t="s">
        <v>3370</v>
      </c>
      <c r="B3239" s="132"/>
      <c r="C3239" s="132"/>
      <c r="D3239" s="132"/>
      <c r="G3239" s="133">
        <v>1214.01</v>
      </c>
      <c r="H3239" s="133"/>
      <c r="I3239" s="71">
        <v>0</v>
      </c>
      <c r="K3239" s="71">
        <v>1214.01</v>
      </c>
      <c r="M3239" s="133">
        <v>1821.0150000000001</v>
      </c>
      <c r="N3239" s="133"/>
      <c r="P3239" s="71">
        <v>1821.0150000000001</v>
      </c>
      <c r="R3239" s="132" t="s">
        <v>3371</v>
      </c>
      <c r="S3239" s="132"/>
      <c r="T3239" s="132"/>
      <c r="U3239" s="132"/>
      <c r="V3239" s="132"/>
      <c r="W3239" s="132"/>
      <c r="X3239" s="132"/>
      <c r="Y3239" s="132"/>
    </row>
    <row r="3240" spans="1:25" ht="0.75" customHeight="1" x14ac:dyDescent="0.25"/>
    <row r="3241" spans="1:25" x14ac:dyDescent="0.25">
      <c r="A3241" s="132" t="s">
        <v>3372</v>
      </c>
      <c r="B3241" s="132"/>
      <c r="C3241" s="132"/>
      <c r="D3241" s="132"/>
      <c r="G3241" s="133">
        <v>1979.09</v>
      </c>
      <c r="H3241" s="133"/>
      <c r="I3241" s="71">
        <v>0</v>
      </c>
      <c r="K3241" s="71">
        <v>1979.09</v>
      </c>
      <c r="M3241" s="133">
        <v>2968.6350000000002</v>
      </c>
      <c r="N3241" s="133"/>
      <c r="P3241" s="71">
        <v>2968.6350000000002</v>
      </c>
      <c r="R3241" s="132" t="s">
        <v>3373</v>
      </c>
      <c r="S3241" s="132"/>
      <c r="T3241" s="132"/>
      <c r="U3241" s="132"/>
      <c r="V3241" s="132"/>
      <c r="W3241" s="132"/>
      <c r="X3241" s="132"/>
      <c r="Y3241" s="132"/>
    </row>
    <row r="3242" spans="1:25" ht="0.75" customHeight="1" x14ac:dyDescent="0.25"/>
    <row r="3243" spans="1:25" x14ac:dyDescent="0.25">
      <c r="A3243" s="132" t="s">
        <v>3374</v>
      </c>
      <c r="B3243" s="132"/>
      <c r="C3243" s="132"/>
      <c r="D3243" s="132"/>
      <c r="G3243" s="133">
        <v>14290.8</v>
      </c>
      <c r="H3243" s="133"/>
      <c r="I3243" s="71">
        <v>0</v>
      </c>
      <c r="K3243" s="71">
        <v>14290.8</v>
      </c>
      <c r="M3243" s="133">
        <v>21436.2</v>
      </c>
      <c r="N3243" s="133"/>
      <c r="P3243" s="71">
        <v>21436.2</v>
      </c>
      <c r="R3243" s="132" t="s">
        <v>3375</v>
      </c>
      <c r="S3243" s="132"/>
      <c r="T3243" s="132"/>
      <c r="U3243" s="132"/>
      <c r="V3243" s="132"/>
      <c r="W3243" s="132"/>
      <c r="X3243" s="132"/>
      <c r="Y3243" s="132"/>
    </row>
    <row r="3244" spans="1:25" ht="0.75" customHeight="1" x14ac:dyDescent="0.25"/>
    <row r="3245" spans="1:25" x14ac:dyDescent="0.25">
      <c r="A3245" s="132" t="s">
        <v>3376</v>
      </c>
      <c r="B3245" s="132"/>
      <c r="C3245" s="132"/>
      <c r="D3245" s="132"/>
      <c r="G3245" s="133">
        <v>1222.6199999999999</v>
      </c>
      <c r="H3245" s="133"/>
      <c r="I3245" s="71">
        <v>0</v>
      </c>
      <c r="K3245" s="71">
        <v>1222.6199999999999</v>
      </c>
      <c r="M3245" s="133">
        <v>1833.93</v>
      </c>
      <c r="N3245" s="133"/>
      <c r="P3245" s="71">
        <v>1833.93</v>
      </c>
      <c r="R3245" s="132" t="s">
        <v>3377</v>
      </c>
      <c r="S3245" s="132"/>
      <c r="T3245" s="132"/>
      <c r="U3245" s="132"/>
      <c r="V3245" s="132"/>
      <c r="W3245" s="132"/>
      <c r="X3245" s="132"/>
      <c r="Y3245" s="132"/>
    </row>
    <row r="3246" spans="1:25" ht="0.75" customHeight="1" x14ac:dyDescent="0.25"/>
    <row r="3247" spans="1:25" x14ac:dyDescent="0.25">
      <c r="A3247" s="132" t="s">
        <v>3378</v>
      </c>
      <c r="B3247" s="132"/>
      <c r="C3247" s="132"/>
      <c r="D3247" s="132"/>
      <c r="G3247" s="133">
        <v>1904.65</v>
      </c>
      <c r="H3247" s="133"/>
      <c r="I3247" s="71">
        <v>0</v>
      </c>
      <c r="K3247" s="71">
        <v>1904.65</v>
      </c>
      <c r="M3247" s="133">
        <v>2856.9749999999999</v>
      </c>
      <c r="N3247" s="133"/>
      <c r="P3247" s="71">
        <v>2856.9749999999999</v>
      </c>
      <c r="R3247" s="132" t="s">
        <v>3379</v>
      </c>
      <c r="S3247" s="132"/>
      <c r="T3247" s="132"/>
      <c r="U3247" s="132"/>
      <c r="V3247" s="132"/>
      <c r="W3247" s="132"/>
      <c r="X3247" s="132"/>
      <c r="Y3247" s="132"/>
    </row>
    <row r="3248" spans="1:25" ht="0.75" customHeight="1" x14ac:dyDescent="0.25"/>
    <row r="3249" spans="1:25" x14ac:dyDescent="0.25">
      <c r="A3249" s="132" t="s">
        <v>3380</v>
      </c>
      <c r="B3249" s="132"/>
      <c r="C3249" s="132"/>
      <c r="D3249" s="132"/>
      <c r="G3249" s="133">
        <v>2154.9</v>
      </c>
      <c r="H3249" s="133"/>
      <c r="I3249" s="71">
        <v>3500</v>
      </c>
      <c r="K3249" s="71">
        <v>-1345.1</v>
      </c>
      <c r="M3249" s="133">
        <v>3232.35</v>
      </c>
      <c r="N3249" s="133"/>
      <c r="P3249" s="71">
        <v>-267.64999999999998</v>
      </c>
      <c r="R3249" s="132" t="s">
        <v>3381</v>
      </c>
      <c r="S3249" s="132"/>
      <c r="T3249" s="132"/>
      <c r="U3249" s="132"/>
      <c r="V3249" s="132"/>
      <c r="W3249" s="132"/>
      <c r="X3249" s="132"/>
      <c r="Y3249" s="132"/>
    </row>
    <row r="3250" spans="1:25" ht="0.75" customHeight="1" x14ac:dyDescent="0.25"/>
    <row r="3251" spans="1:25" x14ac:dyDescent="0.25">
      <c r="A3251" s="132" t="s">
        <v>3382</v>
      </c>
      <c r="B3251" s="132"/>
      <c r="C3251" s="132"/>
      <c r="D3251" s="132"/>
      <c r="G3251" s="133">
        <v>2070.7399999999998</v>
      </c>
      <c r="H3251" s="133"/>
      <c r="I3251" s="71">
        <v>3000</v>
      </c>
      <c r="K3251" s="71">
        <v>-929.26</v>
      </c>
      <c r="M3251" s="133">
        <v>3106.11</v>
      </c>
      <c r="N3251" s="133"/>
      <c r="P3251" s="71">
        <v>106.11</v>
      </c>
      <c r="R3251" s="132" t="s">
        <v>3383</v>
      </c>
      <c r="S3251" s="132"/>
      <c r="T3251" s="132"/>
      <c r="U3251" s="132"/>
      <c r="V3251" s="132"/>
      <c r="W3251" s="132"/>
      <c r="X3251" s="132"/>
      <c r="Y3251" s="132"/>
    </row>
    <row r="3252" spans="1:25" ht="0.75" customHeight="1" x14ac:dyDescent="0.25"/>
    <row r="3253" spans="1:25" x14ac:dyDescent="0.25">
      <c r="A3253" s="132" t="s">
        <v>3384</v>
      </c>
      <c r="B3253" s="132"/>
      <c r="C3253" s="132"/>
      <c r="D3253" s="132"/>
      <c r="G3253" s="133">
        <v>2328.21</v>
      </c>
      <c r="H3253" s="133"/>
      <c r="I3253" s="71">
        <v>2500</v>
      </c>
      <c r="K3253" s="71">
        <v>-171.79</v>
      </c>
      <c r="M3253" s="133">
        <v>3492.3150000000001</v>
      </c>
      <c r="N3253" s="133"/>
      <c r="P3253" s="71">
        <v>992.31500000000005</v>
      </c>
      <c r="R3253" s="132" t="s">
        <v>3385</v>
      </c>
      <c r="S3253" s="132"/>
      <c r="T3253" s="132"/>
      <c r="U3253" s="132"/>
      <c r="V3253" s="132"/>
      <c r="W3253" s="132"/>
      <c r="X3253" s="132"/>
      <c r="Y3253" s="132"/>
    </row>
    <row r="3254" spans="1:25" ht="0.75" customHeight="1" x14ac:dyDescent="0.25"/>
    <row r="3255" spans="1:25" x14ac:dyDescent="0.25">
      <c r="A3255" s="132" t="s">
        <v>3386</v>
      </c>
      <c r="B3255" s="132"/>
      <c r="C3255" s="132"/>
      <c r="D3255" s="132"/>
      <c r="G3255" s="133">
        <v>2</v>
      </c>
      <c r="H3255" s="133"/>
      <c r="I3255" s="71">
        <v>0</v>
      </c>
      <c r="K3255" s="71">
        <v>2</v>
      </c>
      <c r="M3255" s="133">
        <v>3</v>
      </c>
      <c r="N3255" s="133"/>
      <c r="P3255" s="71">
        <v>3</v>
      </c>
      <c r="R3255" s="132" t="s">
        <v>3387</v>
      </c>
      <c r="S3255" s="132"/>
      <c r="T3255" s="132"/>
      <c r="U3255" s="132"/>
      <c r="V3255" s="132"/>
      <c r="W3255" s="132"/>
      <c r="X3255" s="132"/>
      <c r="Y3255" s="132"/>
    </row>
    <row r="3256" spans="1:25" ht="0.75" customHeight="1" x14ac:dyDescent="0.25"/>
    <row r="3257" spans="1:25" x14ac:dyDescent="0.25">
      <c r="A3257" s="132" t="s">
        <v>3388</v>
      </c>
      <c r="B3257" s="132"/>
      <c r="C3257" s="132"/>
      <c r="D3257" s="132"/>
      <c r="G3257" s="133">
        <v>17.25</v>
      </c>
      <c r="H3257" s="133"/>
      <c r="I3257" s="71">
        <v>0</v>
      </c>
      <c r="K3257" s="71">
        <v>17.25</v>
      </c>
      <c r="M3257" s="133">
        <v>25.875</v>
      </c>
      <c r="N3257" s="133"/>
      <c r="P3257" s="71">
        <v>25.875</v>
      </c>
      <c r="R3257" s="132" t="s">
        <v>3389</v>
      </c>
      <c r="S3257" s="132"/>
      <c r="T3257" s="132"/>
      <c r="U3257" s="132"/>
      <c r="V3257" s="132"/>
      <c r="W3257" s="132"/>
      <c r="X3257" s="132"/>
      <c r="Y3257" s="132"/>
    </row>
    <row r="3258" spans="1:25" ht="0.75" customHeight="1" x14ac:dyDescent="0.25"/>
    <row r="3259" spans="1:25" x14ac:dyDescent="0.25">
      <c r="A3259" s="132" t="s">
        <v>3390</v>
      </c>
      <c r="B3259" s="132"/>
      <c r="C3259" s="132"/>
      <c r="D3259" s="132"/>
      <c r="G3259" s="133">
        <v>3061.39</v>
      </c>
      <c r="H3259" s="133"/>
      <c r="I3259" s="71">
        <v>3500</v>
      </c>
      <c r="K3259" s="71">
        <v>-438.61</v>
      </c>
      <c r="M3259" s="133">
        <v>4592.085</v>
      </c>
      <c r="N3259" s="133"/>
      <c r="P3259" s="71">
        <v>1092.085</v>
      </c>
      <c r="R3259" s="132" t="s">
        <v>3391</v>
      </c>
      <c r="S3259" s="132"/>
      <c r="T3259" s="132"/>
      <c r="U3259" s="132"/>
      <c r="V3259" s="132"/>
      <c r="W3259" s="132"/>
      <c r="X3259" s="132"/>
      <c r="Y3259" s="132"/>
    </row>
    <row r="3260" spans="1:25" ht="0.75" customHeight="1" x14ac:dyDescent="0.25"/>
    <row r="3261" spans="1:25" x14ac:dyDescent="0.25">
      <c r="A3261" s="132" t="s">
        <v>3392</v>
      </c>
      <c r="B3261" s="132"/>
      <c r="C3261" s="132"/>
      <c r="D3261" s="132"/>
      <c r="G3261" s="133">
        <v>733.82</v>
      </c>
      <c r="H3261" s="133"/>
      <c r="I3261" s="71">
        <v>0</v>
      </c>
      <c r="K3261" s="71">
        <v>733.82</v>
      </c>
      <c r="M3261" s="133">
        <v>1100.73</v>
      </c>
      <c r="N3261" s="133"/>
      <c r="P3261" s="71">
        <v>1100.73</v>
      </c>
      <c r="R3261" s="132" t="s">
        <v>3393</v>
      </c>
      <c r="S3261" s="132"/>
      <c r="T3261" s="132"/>
      <c r="U3261" s="132"/>
      <c r="V3261" s="132"/>
      <c r="W3261" s="132"/>
      <c r="X3261" s="132"/>
      <c r="Y3261" s="132"/>
    </row>
    <row r="3262" spans="1:25" ht="0.75" customHeight="1" x14ac:dyDescent="0.25"/>
    <row r="3263" spans="1:25" x14ac:dyDescent="0.25">
      <c r="A3263" s="132" t="s">
        <v>3394</v>
      </c>
      <c r="B3263" s="132"/>
      <c r="C3263" s="132"/>
      <c r="D3263" s="132"/>
      <c r="G3263" s="133">
        <v>733.82</v>
      </c>
      <c r="H3263" s="133"/>
      <c r="I3263" s="71">
        <v>0</v>
      </c>
      <c r="K3263" s="71">
        <v>733.82</v>
      </c>
      <c r="M3263" s="133">
        <v>1100.73</v>
      </c>
      <c r="N3263" s="133"/>
      <c r="P3263" s="71">
        <v>1100.73</v>
      </c>
      <c r="R3263" s="132" t="s">
        <v>3395</v>
      </c>
      <c r="S3263" s="132"/>
      <c r="T3263" s="132"/>
      <c r="U3263" s="132"/>
      <c r="V3263" s="132"/>
      <c r="W3263" s="132"/>
      <c r="X3263" s="132"/>
      <c r="Y3263" s="132"/>
    </row>
    <row r="3264" spans="1:25" ht="0.75" customHeight="1" x14ac:dyDescent="0.25"/>
    <row r="3265" spans="1:25" x14ac:dyDescent="0.25">
      <c r="A3265" s="132" t="s">
        <v>3396</v>
      </c>
      <c r="B3265" s="132"/>
      <c r="C3265" s="132"/>
      <c r="D3265" s="132"/>
      <c r="G3265" s="133">
        <v>163.77000000000001</v>
      </c>
      <c r="H3265" s="133"/>
      <c r="I3265" s="71">
        <v>0</v>
      </c>
      <c r="K3265" s="71">
        <v>163.77000000000001</v>
      </c>
      <c r="M3265" s="133">
        <v>245.655</v>
      </c>
      <c r="N3265" s="133"/>
      <c r="P3265" s="71">
        <v>245.655</v>
      </c>
      <c r="R3265" s="132" t="s">
        <v>3397</v>
      </c>
      <c r="S3265" s="132"/>
      <c r="T3265" s="132"/>
      <c r="U3265" s="132"/>
      <c r="V3265" s="132"/>
      <c r="W3265" s="132"/>
      <c r="X3265" s="132"/>
      <c r="Y3265" s="132"/>
    </row>
    <row r="3266" spans="1:25" ht="0.75" customHeight="1" x14ac:dyDescent="0.25"/>
    <row r="3267" spans="1:25" x14ac:dyDescent="0.25">
      <c r="A3267" s="132" t="s">
        <v>3398</v>
      </c>
      <c r="B3267" s="132"/>
      <c r="C3267" s="132"/>
      <c r="D3267" s="132"/>
      <c r="G3267" s="133">
        <v>81.900000000000006</v>
      </c>
      <c r="H3267" s="133"/>
      <c r="I3267" s="71">
        <v>0</v>
      </c>
      <c r="K3267" s="71">
        <v>81.900000000000006</v>
      </c>
      <c r="M3267" s="133">
        <v>122.85</v>
      </c>
      <c r="N3267" s="133"/>
      <c r="P3267" s="71">
        <v>122.85</v>
      </c>
      <c r="R3267" s="132" t="s">
        <v>3399</v>
      </c>
      <c r="S3267" s="132"/>
      <c r="T3267" s="132"/>
      <c r="U3267" s="132"/>
      <c r="V3267" s="132"/>
      <c r="W3267" s="132"/>
      <c r="X3267" s="132"/>
      <c r="Y3267" s="132"/>
    </row>
    <row r="3268" spans="1:25" ht="0.75" customHeight="1" x14ac:dyDescent="0.25"/>
    <row r="3269" spans="1:25" x14ac:dyDescent="0.25">
      <c r="A3269" s="132" t="s">
        <v>3400</v>
      </c>
      <c r="B3269" s="132"/>
      <c r="C3269" s="132"/>
      <c r="D3269" s="132"/>
      <c r="G3269" s="133">
        <v>81.91</v>
      </c>
      <c r="H3269" s="133"/>
      <c r="I3269" s="71">
        <v>0</v>
      </c>
      <c r="K3269" s="71">
        <v>81.91</v>
      </c>
      <c r="M3269" s="133">
        <v>122.86499999999999</v>
      </c>
      <c r="N3269" s="133"/>
      <c r="P3269" s="71">
        <v>122.86499999999999</v>
      </c>
      <c r="R3269" s="132" t="s">
        <v>3401</v>
      </c>
      <c r="S3269" s="132"/>
      <c r="T3269" s="132"/>
      <c r="U3269" s="132"/>
      <c r="V3269" s="132"/>
      <c r="W3269" s="132"/>
      <c r="X3269" s="132"/>
      <c r="Y3269" s="132"/>
    </row>
    <row r="3270" spans="1:25" ht="0.75" customHeight="1" x14ac:dyDescent="0.25"/>
    <row r="3271" spans="1:25" x14ac:dyDescent="0.25">
      <c r="A3271" s="132" t="s">
        <v>3402</v>
      </c>
      <c r="B3271" s="132"/>
      <c r="C3271" s="132"/>
      <c r="D3271" s="132"/>
      <c r="G3271" s="133">
        <v>81.900000000000006</v>
      </c>
      <c r="H3271" s="133"/>
      <c r="I3271" s="71">
        <v>0</v>
      </c>
      <c r="K3271" s="71">
        <v>81.900000000000006</v>
      </c>
      <c r="M3271" s="133">
        <v>122.85</v>
      </c>
      <c r="N3271" s="133"/>
      <c r="P3271" s="71">
        <v>122.85</v>
      </c>
      <c r="R3271" s="132" t="s">
        <v>3403</v>
      </c>
      <c r="S3271" s="132"/>
      <c r="T3271" s="132"/>
      <c r="U3271" s="132"/>
      <c r="V3271" s="132"/>
      <c r="W3271" s="132"/>
      <c r="X3271" s="132"/>
      <c r="Y3271" s="132"/>
    </row>
    <row r="3272" spans="1:25" ht="0.75" customHeight="1" x14ac:dyDescent="0.25"/>
    <row r="3273" spans="1:25" x14ac:dyDescent="0.25">
      <c r="A3273" s="132" t="s">
        <v>3404</v>
      </c>
      <c r="B3273" s="132"/>
      <c r="C3273" s="132"/>
      <c r="D3273" s="132"/>
      <c r="G3273" s="133">
        <v>81.900000000000006</v>
      </c>
      <c r="H3273" s="133"/>
      <c r="I3273" s="71">
        <v>0</v>
      </c>
      <c r="K3273" s="71">
        <v>81.900000000000006</v>
      </c>
      <c r="M3273" s="133">
        <v>122.85</v>
      </c>
      <c r="N3273" s="133"/>
      <c r="P3273" s="71">
        <v>122.85</v>
      </c>
      <c r="R3273" s="132" t="s">
        <v>3405</v>
      </c>
      <c r="S3273" s="132"/>
      <c r="T3273" s="132"/>
      <c r="U3273" s="132"/>
      <c r="V3273" s="132"/>
      <c r="W3273" s="132"/>
      <c r="X3273" s="132"/>
      <c r="Y3273" s="132"/>
    </row>
    <row r="3274" spans="1:25" ht="0.75" customHeight="1" x14ac:dyDescent="0.25"/>
    <row r="3275" spans="1:25" x14ac:dyDescent="0.25">
      <c r="A3275" s="132" t="s">
        <v>3406</v>
      </c>
      <c r="B3275" s="132"/>
      <c r="C3275" s="132"/>
      <c r="D3275" s="132"/>
      <c r="G3275" s="133">
        <v>1811.3</v>
      </c>
      <c r="H3275" s="133"/>
      <c r="I3275" s="71">
        <v>2500</v>
      </c>
      <c r="K3275" s="71">
        <v>-688.7</v>
      </c>
      <c r="M3275" s="133">
        <v>2716.95</v>
      </c>
      <c r="N3275" s="133"/>
      <c r="P3275" s="71">
        <v>216.95</v>
      </c>
      <c r="R3275" s="132" t="s">
        <v>3407</v>
      </c>
      <c r="S3275" s="132"/>
      <c r="T3275" s="132"/>
      <c r="U3275" s="132"/>
      <c r="V3275" s="132"/>
      <c r="W3275" s="132"/>
      <c r="X3275" s="132"/>
      <c r="Y3275" s="132"/>
    </row>
    <row r="3276" spans="1:25" ht="0.75" customHeight="1" x14ac:dyDescent="0.25"/>
    <row r="3277" spans="1:25" x14ac:dyDescent="0.25">
      <c r="A3277" s="132" t="s">
        <v>3408</v>
      </c>
      <c r="B3277" s="132"/>
      <c r="C3277" s="132"/>
      <c r="D3277" s="132"/>
      <c r="G3277" s="133">
        <v>1458.9</v>
      </c>
      <c r="H3277" s="133"/>
      <c r="I3277" s="71">
        <v>0</v>
      </c>
      <c r="K3277" s="71">
        <v>1458.9</v>
      </c>
      <c r="M3277" s="133">
        <v>2188.35</v>
      </c>
      <c r="N3277" s="133"/>
      <c r="P3277" s="71">
        <v>2188.35</v>
      </c>
      <c r="R3277" s="132" t="s">
        <v>3409</v>
      </c>
      <c r="S3277" s="132"/>
      <c r="T3277" s="132"/>
      <c r="U3277" s="132"/>
      <c r="V3277" s="132"/>
      <c r="W3277" s="132"/>
      <c r="X3277" s="132"/>
      <c r="Y3277" s="132"/>
    </row>
    <row r="3278" spans="1:25" x14ac:dyDescent="0.25">
      <c r="A3278" s="132" t="s">
        <v>3410</v>
      </c>
      <c r="B3278" s="132"/>
      <c r="C3278" s="132"/>
      <c r="D3278" s="132"/>
      <c r="G3278" s="133">
        <v>-3</v>
      </c>
      <c r="H3278" s="133"/>
      <c r="I3278" s="71">
        <v>0</v>
      </c>
      <c r="K3278" s="71">
        <v>-3</v>
      </c>
      <c r="M3278" s="133">
        <v>-4.5</v>
      </c>
      <c r="N3278" s="133"/>
      <c r="P3278" s="71">
        <v>-4.5</v>
      </c>
      <c r="R3278" s="132" t="s">
        <v>3411</v>
      </c>
      <c r="S3278" s="132"/>
      <c r="T3278" s="132"/>
      <c r="U3278" s="132"/>
      <c r="V3278" s="132"/>
      <c r="W3278" s="132"/>
      <c r="X3278" s="132"/>
      <c r="Y3278" s="132"/>
    </row>
    <row r="3279" spans="1:25" ht="0.75" customHeight="1" x14ac:dyDescent="0.25"/>
    <row r="3280" spans="1:25" x14ac:dyDescent="0.25">
      <c r="A3280" s="132" t="s">
        <v>3412</v>
      </c>
      <c r="B3280" s="132"/>
      <c r="C3280" s="132"/>
      <c r="D3280" s="132"/>
      <c r="G3280" s="133">
        <v>-2.99</v>
      </c>
      <c r="H3280" s="133"/>
      <c r="I3280" s="71">
        <v>0</v>
      </c>
      <c r="K3280" s="71">
        <v>-2.99</v>
      </c>
      <c r="M3280" s="133">
        <v>-4.4850000000000003</v>
      </c>
      <c r="N3280" s="133"/>
      <c r="P3280" s="71">
        <v>-4.4850000000000003</v>
      </c>
      <c r="R3280" s="132" t="s">
        <v>3413</v>
      </c>
      <c r="S3280" s="132"/>
      <c r="T3280" s="132"/>
      <c r="U3280" s="132"/>
      <c r="V3280" s="132"/>
      <c r="W3280" s="132"/>
      <c r="X3280" s="132"/>
      <c r="Y3280" s="132"/>
    </row>
    <row r="3281" spans="1:25" ht="0.75" customHeight="1" x14ac:dyDescent="0.25"/>
    <row r="3282" spans="1:25" x14ac:dyDescent="0.25">
      <c r="A3282" s="132" t="s">
        <v>3414</v>
      </c>
      <c r="B3282" s="132"/>
      <c r="C3282" s="132"/>
      <c r="D3282" s="132"/>
      <c r="G3282" s="133">
        <v>1591.45</v>
      </c>
      <c r="H3282" s="133"/>
      <c r="I3282" s="71">
        <v>0</v>
      </c>
      <c r="K3282" s="71">
        <v>1591.45</v>
      </c>
      <c r="M3282" s="133">
        <v>2387.1750000000002</v>
      </c>
      <c r="N3282" s="133"/>
      <c r="P3282" s="71">
        <v>2387.1750000000002</v>
      </c>
      <c r="R3282" s="132" t="s">
        <v>3415</v>
      </c>
      <c r="S3282" s="132"/>
      <c r="T3282" s="132"/>
      <c r="U3282" s="132"/>
      <c r="V3282" s="132"/>
      <c r="W3282" s="132"/>
      <c r="X3282" s="132"/>
      <c r="Y3282" s="132"/>
    </row>
    <row r="3283" spans="1:25" ht="0.75" customHeight="1" x14ac:dyDescent="0.25"/>
    <row r="3284" spans="1:25" x14ac:dyDescent="0.25">
      <c r="A3284" s="132" t="s">
        <v>3416</v>
      </c>
      <c r="B3284" s="132"/>
      <c r="C3284" s="132"/>
      <c r="D3284" s="132"/>
      <c r="G3284" s="133">
        <v>1463.33</v>
      </c>
      <c r="H3284" s="133"/>
      <c r="I3284" s="71">
        <v>0</v>
      </c>
      <c r="K3284" s="71">
        <v>1463.33</v>
      </c>
      <c r="M3284" s="133">
        <v>2194.9949999999999</v>
      </c>
      <c r="N3284" s="133"/>
      <c r="P3284" s="71">
        <v>2194.9949999999999</v>
      </c>
      <c r="R3284" s="132" t="s">
        <v>3417</v>
      </c>
      <c r="S3284" s="132"/>
      <c r="T3284" s="132"/>
      <c r="U3284" s="132"/>
      <c r="V3284" s="132"/>
      <c r="W3284" s="132"/>
      <c r="X3284" s="132"/>
      <c r="Y3284" s="132"/>
    </row>
    <row r="3285" spans="1:25" ht="0.75" customHeight="1" x14ac:dyDescent="0.25"/>
    <row r="3286" spans="1:25" x14ac:dyDescent="0.25">
      <c r="A3286" s="132" t="s">
        <v>3418</v>
      </c>
      <c r="B3286" s="132"/>
      <c r="C3286" s="132"/>
      <c r="D3286" s="132"/>
      <c r="G3286" s="133">
        <v>1463.33</v>
      </c>
      <c r="H3286" s="133"/>
      <c r="I3286" s="71">
        <v>4500</v>
      </c>
      <c r="K3286" s="71">
        <v>-3036.67</v>
      </c>
      <c r="M3286" s="133">
        <v>2194.9949999999999</v>
      </c>
      <c r="N3286" s="133"/>
      <c r="P3286" s="71">
        <v>-2305.0050000000001</v>
      </c>
      <c r="R3286" s="132" t="s">
        <v>3419</v>
      </c>
      <c r="S3286" s="132"/>
      <c r="T3286" s="132"/>
      <c r="U3286" s="132"/>
      <c r="V3286" s="132"/>
      <c r="W3286" s="132"/>
      <c r="X3286" s="132"/>
      <c r="Y3286" s="132"/>
    </row>
    <row r="3287" spans="1:25" ht="0.75" customHeight="1" x14ac:dyDescent="0.25"/>
    <row r="3288" spans="1:25" x14ac:dyDescent="0.25">
      <c r="A3288" s="132" t="s">
        <v>3420</v>
      </c>
      <c r="B3288" s="132"/>
      <c r="C3288" s="132"/>
      <c r="D3288" s="132"/>
      <c r="G3288" s="133">
        <v>3603.99</v>
      </c>
      <c r="H3288" s="133"/>
      <c r="I3288" s="71">
        <v>0</v>
      </c>
      <c r="K3288" s="71">
        <v>3603.99</v>
      </c>
      <c r="M3288" s="133">
        <v>5405.9849999999997</v>
      </c>
      <c r="N3288" s="133"/>
      <c r="P3288" s="71">
        <v>5405.9849999999997</v>
      </c>
      <c r="R3288" s="132" t="s">
        <v>3421</v>
      </c>
      <c r="S3288" s="132"/>
      <c r="T3288" s="132"/>
      <c r="U3288" s="132"/>
      <c r="V3288" s="132"/>
      <c r="W3288" s="132"/>
      <c r="X3288" s="132"/>
      <c r="Y3288" s="132"/>
    </row>
    <row r="3289" spans="1:25" ht="0.75" customHeight="1" x14ac:dyDescent="0.25"/>
    <row r="3290" spans="1:25" x14ac:dyDescent="0.25">
      <c r="A3290" s="132" t="s">
        <v>3422</v>
      </c>
      <c r="B3290" s="132"/>
      <c r="C3290" s="132"/>
      <c r="D3290" s="132"/>
      <c r="G3290" s="133">
        <v>2512.35</v>
      </c>
      <c r="H3290" s="133"/>
      <c r="I3290" s="71">
        <v>0</v>
      </c>
      <c r="K3290" s="71">
        <v>2512.35</v>
      </c>
      <c r="M3290" s="133">
        <v>3768.5250000000001</v>
      </c>
      <c r="N3290" s="133"/>
      <c r="P3290" s="71">
        <v>3768.5250000000001</v>
      </c>
      <c r="R3290" s="132" t="s">
        <v>3423</v>
      </c>
      <c r="S3290" s="132"/>
      <c r="T3290" s="132"/>
      <c r="U3290" s="132"/>
      <c r="V3290" s="132"/>
      <c r="W3290" s="132"/>
      <c r="X3290" s="132"/>
      <c r="Y3290" s="132"/>
    </row>
    <row r="3291" spans="1:25" ht="0.75" customHeight="1" x14ac:dyDescent="0.25"/>
    <row r="3292" spans="1:25" x14ac:dyDescent="0.25">
      <c r="A3292" s="132" t="s">
        <v>3424</v>
      </c>
      <c r="B3292" s="132"/>
      <c r="C3292" s="132"/>
      <c r="D3292" s="132"/>
      <c r="G3292" s="133">
        <v>1909.68</v>
      </c>
      <c r="H3292" s="133"/>
      <c r="I3292" s="71">
        <v>0</v>
      </c>
      <c r="K3292" s="71">
        <v>1909.68</v>
      </c>
      <c r="M3292" s="133">
        <v>2864.52</v>
      </c>
      <c r="N3292" s="133"/>
      <c r="P3292" s="71">
        <v>2864.52</v>
      </c>
      <c r="R3292" s="132" t="s">
        <v>3425</v>
      </c>
      <c r="S3292" s="132"/>
      <c r="T3292" s="132"/>
      <c r="U3292" s="132"/>
      <c r="V3292" s="132"/>
      <c r="W3292" s="132"/>
      <c r="X3292" s="132"/>
      <c r="Y3292" s="132"/>
    </row>
    <row r="3293" spans="1:25" ht="0.75" customHeight="1" x14ac:dyDescent="0.25"/>
    <row r="3294" spans="1:25" x14ac:dyDescent="0.25">
      <c r="A3294" s="132" t="s">
        <v>3426</v>
      </c>
      <c r="B3294" s="132"/>
      <c r="C3294" s="132"/>
      <c r="D3294" s="132"/>
      <c r="G3294" s="133">
        <v>2273.6999999999998</v>
      </c>
      <c r="H3294" s="133"/>
      <c r="I3294" s="71">
        <v>2500</v>
      </c>
      <c r="K3294" s="71">
        <v>-226.3</v>
      </c>
      <c r="M3294" s="133">
        <v>3410.55</v>
      </c>
      <c r="N3294" s="133"/>
      <c r="P3294" s="71">
        <v>910.55</v>
      </c>
      <c r="R3294" s="132" t="s">
        <v>3427</v>
      </c>
      <c r="S3294" s="132"/>
      <c r="T3294" s="132"/>
      <c r="U3294" s="132"/>
      <c r="V3294" s="132"/>
      <c r="W3294" s="132"/>
      <c r="X3294" s="132"/>
      <c r="Y3294" s="132"/>
    </row>
    <row r="3295" spans="1:25" ht="0.75" customHeight="1" x14ac:dyDescent="0.25"/>
    <row r="3296" spans="1:25" x14ac:dyDescent="0.25">
      <c r="A3296" s="132" t="s">
        <v>3428</v>
      </c>
      <c r="B3296" s="132"/>
      <c r="C3296" s="132"/>
      <c r="D3296" s="132"/>
      <c r="G3296" s="133">
        <v>767.86</v>
      </c>
      <c r="H3296" s="133"/>
      <c r="I3296" s="71">
        <v>0</v>
      </c>
      <c r="K3296" s="71">
        <v>767.86</v>
      </c>
      <c r="M3296" s="133">
        <v>1151.79</v>
      </c>
      <c r="N3296" s="133"/>
      <c r="P3296" s="71">
        <v>1151.79</v>
      </c>
      <c r="R3296" s="132" t="s">
        <v>3429</v>
      </c>
      <c r="S3296" s="132"/>
      <c r="T3296" s="132"/>
      <c r="U3296" s="132"/>
      <c r="V3296" s="132"/>
      <c r="W3296" s="132"/>
      <c r="X3296" s="132"/>
      <c r="Y3296" s="132"/>
    </row>
    <row r="3297" spans="1:25" ht="0.75" customHeight="1" x14ac:dyDescent="0.25"/>
    <row r="3298" spans="1:25" x14ac:dyDescent="0.25">
      <c r="A3298" s="132" t="s">
        <v>3430</v>
      </c>
      <c r="B3298" s="132"/>
      <c r="C3298" s="132"/>
      <c r="D3298" s="132"/>
      <c r="G3298" s="133">
        <v>767.85</v>
      </c>
      <c r="H3298" s="133"/>
      <c r="I3298" s="71">
        <v>0</v>
      </c>
      <c r="K3298" s="71">
        <v>767.85</v>
      </c>
      <c r="M3298" s="133">
        <v>1151.7750000000001</v>
      </c>
      <c r="N3298" s="133"/>
      <c r="P3298" s="71">
        <v>1151.7750000000001</v>
      </c>
      <c r="R3298" s="132" t="s">
        <v>3431</v>
      </c>
      <c r="S3298" s="132"/>
      <c r="T3298" s="132"/>
      <c r="U3298" s="132"/>
      <c r="V3298" s="132"/>
      <c r="W3298" s="132"/>
      <c r="X3298" s="132"/>
      <c r="Y3298" s="132"/>
    </row>
    <row r="3299" spans="1:25" ht="2.25" customHeight="1" x14ac:dyDescent="0.25"/>
    <row r="3300" spans="1:25" ht="17.25" customHeight="1" x14ac:dyDescent="0.25">
      <c r="A3300" s="134" t="s">
        <v>3432</v>
      </c>
      <c r="B3300" s="134"/>
      <c r="C3300" s="134"/>
      <c r="D3300" s="134"/>
      <c r="E3300" s="134"/>
      <c r="G3300" s="72">
        <v>163826.19</v>
      </c>
      <c r="I3300" s="72">
        <v>317539</v>
      </c>
      <c r="K3300" s="72">
        <v>-153712.81</v>
      </c>
      <c r="M3300" s="135">
        <v>245739.285</v>
      </c>
      <c r="N3300" s="135"/>
      <c r="P3300" s="72">
        <v>-71799.714999999997</v>
      </c>
    </row>
    <row r="3301" spans="1:25" ht="2.25" customHeight="1" x14ac:dyDescent="0.25"/>
    <row r="3302" spans="1:25" x14ac:dyDescent="0.25">
      <c r="A3302" s="129" t="s">
        <v>21</v>
      </c>
      <c r="B3302" s="129"/>
      <c r="C3302" s="129"/>
      <c r="D3302" s="129"/>
      <c r="G3302" s="130">
        <v>9778909.5500000007</v>
      </c>
      <c r="H3302" s="130"/>
      <c r="I3302" s="73">
        <v>16607440.449999999</v>
      </c>
      <c r="K3302" s="73">
        <v>-6828530.9000000004</v>
      </c>
      <c r="M3302" s="130">
        <v>14668364.324999999</v>
      </c>
      <c r="N3302" s="130"/>
      <c r="P3302" s="73">
        <v>-1939076.125</v>
      </c>
    </row>
    <row r="3303" spans="1:25" ht="16.5" customHeight="1" x14ac:dyDescent="0.25"/>
    <row r="3304" spans="1:25" ht="2.25" customHeight="1" x14ac:dyDescent="0.25"/>
    <row r="3305" spans="1:25" ht="13.5" thickBot="1" x14ac:dyDescent="0.3">
      <c r="A3305" s="129" t="s">
        <v>3433</v>
      </c>
      <c r="B3305" s="129"/>
      <c r="C3305" s="129"/>
      <c r="D3305" s="129"/>
      <c r="G3305" s="131">
        <v>143357.60999999999</v>
      </c>
      <c r="H3305" s="131"/>
      <c r="I3305" s="74">
        <v>156743.49</v>
      </c>
      <c r="K3305" s="74">
        <v>-13385.88</v>
      </c>
    </row>
    <row r="3306" spans="1:25" ht="59.25" customHeight="1" thickTop="1" x14ac:dyDescent="0.25"/>
  </sheetData>
  <mergeCells count="6633">
    <mergeCell ref="A9:D9"/>
    <mergeCell ref="G9:H9"/>
    <mergeCell ref="M9:N9"/>
    <mergeCell ref="R9:Y9"/>
    <mergeCell ref="A11:E11"/>
    <mergeCell ref="M11:N11"/>
    <mergeCell ref="B1:M3"/>
    <mergeCell ref="M5:O6"/>
    <mergeCell ref="P5:P6"/>
    <mergeCell ref="A6:C6"/>
    <mergeCell ref="F6:G6"/>
    <mergeCell ref="A7:B7"/>
    <mergeCell ref="A21:D21"/>
    <mergeCell ref="G21:H21"/>
    <mergeCell ref="M21:N21"/>
    <mergeCell ref="R21:Y21"/>
    <mergeCell ref="A23:D23"/>
    <mergeCell ref="G23:H23"/>
    <mergeCell ref="M23:N23"/>
    <mergeCell ref="R23:Y23"/>
    <mergeCell ref="A17:D17"/>
    <mergeCell ref="G17:H17"/>
    <mergeCell ref="M17:N17"/>
    <mergeCell ref="R17:Y17"/>
    <mergeCell ref="A19:E19"/>
    <mergeCell ref="M19:N19"/>
    <mergeCell ref="A13:D13"/>
    <mergeCell ref="G13:H13"/>
    <mergeCell ref="M13:N13"/>
    <mergeCell ref="R13:Y13"/>
    <mergeCell ref="A15:D15"/>
    <mergeCell ref="G15:H15"/>
    <mergeCell ref="M15:N15"/>
    <mergeCell ref="R15:Y15"/>
    <mergeCell ref="A33:E33"/>
    <mergeCell ref="M33:N33"/>
    <mergeCell ref="A35:D35"/>
    <mergeCell ref="G35:H35"/>
    <mergeCell ref="M35:N35"/>
    <mergeCell ref="R35:Y35"/>
    <mergeCell ref="A29:D29"/>
    <mergeCell ref="G29:H29"/>
    <mergeCell ref="M29:N29"/>
    <mergeCell ref="R29:Y29"/>
    <mergeCell ref="A31:D31"/>
    <mergeCell ref="G31:H31"/>
    <mergeCell ref="M31:N31"/>
    <mergeCell ref="R31:Y31"/>
    <mergeCell ref="A25:D25"/>
    <mergeCell ref="G25:H25"/>
    <mergeCell ref="M25:N25"/>
    <mergeCell ref="R25:Y25"/>
    <mergeCell ref="A27:D27"/>
    <mergeCell ref="G27:H27"/>
    <mergeCell ref="M27:N27"/>
    <mergeCell ref="R27:Y27"/>
    <mergeCell ref="A45:D45"/>
    <mergeCell ref="G45:H45"/>
    <mergeCell ref="M45:N45"/>
    <mergeCell ref="R45:Y45"/>
    <mergeCell ref="A47:D47"/>
    <mergeCell ref="G47:H47"/>
    <mergeCell ref="M47:N47"/>
    <mergeCell ref="R47:Y47"/>
    <mergeCell ref="A41:D41"/>
    <mergeCell ref="G41:H41"/>
    <mergeCell ref="M41:N41"/>
    <mergeCell ref="R41:Y41"/>
    <mergeCell ref="A43:D43"/>
    <mergeCell ref="G43:H43"/>
    <mergeCell ref="M43:N43"/>
    <mergeCell ref="R43:Y43"/>
    <mergeCell ref="A37:D37"/>
    <mergeCell ref="G37:H37"/>
    <mergeCell ref="M37:N37"/>
    <mergeCell ref="R37:Y37"/>
    <mergeCell ref="A39:E39"/>
    <mergeCell ref="M39:N39"/>
    <mergeCell ref="A57:D57"/>
    <mergeCell ref="G57:H57"/>
    <mergeCell ref="M57:N57"/>
    <mergeCell ref="R57:Y57"/>
    <mergeCell ref="A59:E59"/>
    <mergeCell ref="M59:N59"/>
    <mergeCell ref="A53:D53"/>
    <mergeCell ref="G53:H53"/>
    <mergeCell ref="M53:N53"/>
    <mergeCell ref="R53:Y53"/>
    <mergeCell ref="A55:D55"/>
    <mergeCell ref="G55:H55"/>
    <mergeCell ref="M55:N55"/>
    <mergeCell ref="R55:Y55"/>
    <mergeCell ref="A49:D49"/>
    <mergeCell ref="G49:H49"/>
    <mergeCell ref="M49:N49"/>
    <mergeCell ref="R49:Y49"/>
    <mergeCell ref="A51:D51"/>
    <mergeCell ref="G51:H51"/>
    <mergeCell ref="M51:N51"/>
    <mergeCell ref="R51:Y51"/>
    <mergeCell ref="A69:D69"/>
    <mergeCell ref="G69:H69"/>
    <mergeCell ref="M69:N69"/>
    <mergeCell ref="R69:Y69"/>
    <mergeCell ref="A71:E71"/>
    <mergeCell ref="M71:N71"/>
    <mergeCell ref="A65:D65"/>
    <mergeCell ref="G65:H65"/>
    <mergeCell ref="M65:N65"/>
    <mergeCell ref="R65:Y65"/>
    <mergeCell ref="A67:D67"/>
    <mergeCell ref="G67:H67"/>
    <mergeCell ref="M67:N67"/>
    <mergeCell ref="R67:Y67"/>
    <mergeCell ref="A61:D61"/>
    <mergeCell ref="G61:H61"/>
    <mergeCell ref="M61:N61"/>
    <mergeCell ref="R61:Y61"/>
    <mergeCell ref="A63:D63"/>
    <mergeCell ref="G63:H63"/>
    <mergeCell ref="M63:N63"/>
    <mergeCell ref="R63:Y63"/>
    <mergeCell ref="A80:D80"/>
    <mergeCell ref="G80:H80"/>
    <mergeCell ref="M80:N80"/>
    <mergeCell ref="R80:Y80"/>
    <mergeCell ref="A82:D82"/>
    <mergeCell ref="G82:H82"/>
    <mergeCell ref="M82:N82"/>
    <mergeCell ref="R82:Y82"/>
    <mergeCell ref="A77:D77"/>
    <mergeCell ref="G77:H77"/>
    <mergeCell ref="M77:N77"/>
    <mergeCell ref="R77:Y77"/>
    <mergeCell ref="A79:D79"/>
    <mergeCell ref="G79:H79"/>
    <mergeCell ref="M79:N79"/>
    <mergeCell ref="R79:Y79"/>
    <mergeCell ref="A73:D73"/>
    <mergeCell ref="G73:H73"/>
    <mergeCell ref="M73:N73"/>
    <mergeCell ref="R73:Y73"/>
    <mergeCell ref="A75:D75"/>
    <mergeCell ref="G75:H75"/>
    <mergeCell ref="M75:N75"/>
    <mergeCell ref="R75:Y75"/>
    <mergeCell ref="A92:D92"/>
    <mergeCell ref="G92:H92"/>
    <mergeCell ref="M92:N92"/>
    <mergeCell ref="R92:Y92"/>
    <mergeCell ref="A94:D94"/>
    <mergeCell ref="G94:H94"/>
    <mergeCell ref="M94:N94"/>
    <mergeCell ref="R94:Y94"/>
    <mergeCell ref="A88:D88"/>
    <mergeCell ref="G88:H88"/>
    <mergeCell ref="M88:N88"/>
    <mergeCell ref="R88:Y88"/>
    <mergeCell ref="A90:D90"/>
    <mergeCell ref="G90:H90"/>
    <mergeCell ref="M90:N90"/>
    <mergeCell ref="R90:Y90"/>
    <mergeCell ref="A84:D84"/>
    <mergeCell ref="G84:H84"/>
    <mergeCell ref="M84:N84"/>
    <mergeCell ref="R84:Y84"/>
    <mergeCell ref="A86:D86"/>
    <mergeCell ref="G86:H86"/>
    <mergeCell ref="M86:N86"/>
    <mergeCell ref="R86:Y86"/>
    <mergeCell ref="A104:D104"/>
    <mergeCell ref="G104:H104"/>
    <mergeCell ref="M104:N104"/>
    <mergeCell ref="R104:Y104"/>
    <mergeCell ref="A106:E106"/>
    <mergeCell ref="M106:N106"/>
    <mergeCell ref="A100:D100"/>
    <mergeCell ref="G100:H100"/>
    <mergeCell ref="M100:N100"/>
    <mergeCell ref="R100:Y100"/>
    <mergeCell ref="A102:D102"/>
    <mergeCell ref="G102:H102"/>
    <mergeCell ref="M102:N102"/>
    <mergeCell ref="R102:Y102"/>
    <mergeCell ref="A96:D96"/>
    <mergeCell ref="G96:H96"/>
    <mergeCell ref="M96:N96"/>
    <mergeCell ref="R96:Y96"/>
    <mergeCell ref="A98:D98"/>
    <mergeCell ref="G98:H98"/>
    <mergeCell ref="M98:N98"/>
    <mergeCell ref="R98:Y98"/>
    <mergeCell ref="A116:D116"/>
    <mergeCell ref="G116:H116"/>
    <mergeCell ref="M116:N116"/>
    <mergeCell ref="R116:Y116"/>
    <mergeCell ref="A118:D118"/>
    <mergeCell ref="G118:H118"/>
    <mergeCell ref="M118:N118"/>
    <mergeCell ref="R118:Y118"/>
    <mergeCell ref="A112:E112"/>
    <mergeCell ref="M112:N112"/>
    <mergeCell ref="A114:D114"/>
    <mergeCell ref="G114:H114"/>
    <mergeCell ref="M114:N114"/>
    <mergeCell ref="R114:Y114"/>
    <mergeCell ref="A108:D108"/>
    <mergeCell ref="G108:H108"/>
    <mergeCell ref="M108:N108"/>
    <mergeCell ref="R108:Y108"/>
    <mergeCell ref="A110:D110"/>
    <mergeCell ref="G110:H110"/>
    <mergeCell ref="M110:N110"/>
    <mergeCell ref="R110:Y110"/>
    <mergeCell ref="A128:E128"/>
    <mergeCell ref="M128:N128"/>
    <mergeCell ref="A130:D130"/>
    <mergeCell ref="G130:H130"/>
    <mergeCell ref="M130:N130"/>
    <mergeCell ref="R130:Y130"/>
    <mergeCell ref="A124:D124"/>
    <mergeCell ref="G124:H124"/>
    <mergeCell ref="M124:N124"/>
    <mergeCell ref="R124:Y124"/>
    <mergeCell ref="A126:D126"/>
    <mergeCell ref="G126:H126"/>
    <mergeCell ref="M126:N126"/>
    <mergeCell ref="R126:Y126"/>
    <mergeCell ref="A120:D120"/>
    <mergeCell ref="G120:H120"/>
    <mergeCell ref="M120:N120"/>
    <mergeCell ref="R120:Y120"/>
    <mergeCell ref="A122:D122"/>
    <mergeCell ref="G122:H122"/>
    <mergeCell ref="M122:N122"/>
    <mergeCell ref="R122:Y122"/>
    <mergeCell ref="A140:D140"/>
    <mergeCell ref="G140:H140"/>
    <mergeCell ref="M140:N140"/>
    <mergeCell ref="R140:Y140"/>
    <mergeCell ref="A142:D142"/>
    <mergeCell ref="G142:H142"/>
    <mergeCell ref="M142:N142"/>
    <mergeCell ref="R142:Y142"/>
    <mergeCell ref="A136:D136"/>
    <mergeCell ref="G136:H136"/>
    <mergeCell ref="M136:N136"/>
    <mergeCell ref="R136:Y136"/>
    <mergeCell ref="A138:D138"/>
    <mergeCell ref="G138:H138"/>
    <mergeCell ref="M138:N138"/>
    <mergeCell ref="R138:Y138"/>
    <mergeCell ref="A132:D132"/>
    <mergeCell ref="G132:H132"/>
    <mergeCell ref="M132:N132"/>
    <mergeCell ref="R132:Y132"/>
    <mergeCell ref="A134:D134"/>
    <mergeCell ref="G134:H134"/>
    <mergeCell ref="M134:N134"/>
    <mergeCell ref="R134:Y134"/>
    <mergeCell ref="A152:D152"/>
    <mergeCell ref="G152:H152"/>
    <mergeCell ref="M152:N152"/>
    <mergeCell ref="R152:Y152"/>
    <mergeCell ref="A154:D154"/>
    <mergeCell ref="G154:H154"/>
    <mergeCell ref="M154:N154"/>
    <mergeCell ref="R154:Y154"/>
    <mergeCell ref="A148:E148"/>
    <mergeCell ref="M148:N148"/>
    <mergeCell ref="A150:D150"/>
    <mergeCell ref="G150:H150"/>
    <mergeCell ref="M150:N150"/>
    <mergeCell ref="R150:Y150"/>
    <mergeCell ref="A144:E144"/>
    <mergeCell ref="M144:N144"/>
    <mergeCell ref="A146:D146"/>
    <mergeCell ref="G146:H146"/>
    <mergeCell ref="M146:N146"/>
    <mergeCell ref="R146:Y146"/>
    <mergeCell ref="A163:D163"/>
    <mergeCell ref="G163:H163"/>
    <mergeCell ref="M163:N163"/>
    <mergeCell ref="R163:Y163"/>
    <mergeCell ref="A165:D165"/>
    <mergeCell ref="G165:H165"/>
    <mergeCell ref="M165:N165"/>
    <mergeCell ref="R165:Y165"/>
    <mergeCell ref="A159:D159"/>
    <mergeCell ref="G159:H159"/>
    <mergeCell ref="M159:N159"/>
    <mergeCell ref="R159:Y159"/>
    <mergeCell ref="A161:D161"/>
    <mergeCell ref="G161:H161"/>
    <mergeCell ref="M161:N161"/>
    <mergeCell ref="R161:Y161"/>
    <mergeCell ref="A155:D155"/>
    <mergeCell ref="G155:H155"/>
    <mergeCell ref="M155:N155"/>
    <mergeCell ref="R155:Y155"/>
    <mergeCell ref="A157:E157"/>
    <mergeCell ref="M157:N157"/>
    <mergeCell ref="A175:D175"/>
    <mergeCell ref="G175:H175"/>
    <mergeCell ref="M175:N175"/>
    <mergeCell ref="R175:Y175"/>
    <mergeCell ref="A177:D177"/>
    <mergeCell ref="G177:H177"/>
    <mergeCell ref="M177:N177"/>
    <mergeCell ref="R177:Y177"/>
    <mergeCell ref="A171:D171"/>
    <mergeCell ref="G171:H171"/>
    <mergeCell ref="M171:N171"/>
    <mergeCell ref="R171:Y171"/>
    <mergeCell ref="A173:D173"/>
    <mergeCell ref="G173:H173"/>
    <mergeCell ref="M173:N173"/>
    <mergeCell ref="R173:Y173"/>
    <mergeCell ref="A167:D167"/>
    <mergeCell ref="G167:H167"/>
    <mergeCell ref="M167:N167"/>
    <mergeCell ref="R167:Y167"/>
    <mergeCell ref="A169:D169"/>
    <mergeCell ref="G169:H169"/>
    <mergeCell ref="M169:N169"/>
    <mergeCell ref="R169:Y169"/>
    <mergeCell ref="A187:D187"/>
    <mergeCell ref="G187:H187"/>
    <mergeCell ref="M187:N187"/>
    <mergeCell ref="R187:Y187"/>
    <mergeCell ref="A189:D189"/>
    <mergeCell ref="G189:H189"/>
    <mergeCell ref="M189:N189"/>
    <mergeCell ref="R189:Y189"/>
    <mergeCell ref="A183:D183"/>
    <mergeCell ref="G183:H183"/>
    <mergeCell ref="M183:N183"/>
    <mergeCell ref="R183:Y183"/>
    <mergeCell ref="A185:D185"/>
    <mergeCell ref="G185:H185"/>
    <mergeCell ref="M185:N185"/>
    <mergeCell ref="R185:Y185"/>
    <mergeCell ref="A179:D179"/>
    <mergeCell ref="G179:H179"/>
    <mergeCell ref="M179:N179"/>
    <mergeCell ref="R179:Y179"/>
    <mergeCell ref="A181:D181"/>
    <mergeCell ref="G181:H181"/>
    <mergeCell ref="M181:N181"/>
    <mergeCell ref="R181:Y181"/>
    <mergeCell ref="A199:D199"/>
    <mergeCell ref="G199:H199"/>
    <mergeCell ref="M199:N199"/>
    <mergeCell ref="A201:B201"/>
    <mergeCell ref="A203:D203"/>
    <mergeCell ref="G203:H203"/>
    <mergeCell ref="M203:N203"/>
    <mergeCell ref="A195:D195"/>
    <mergeCell ref="G195:H195"/>
    <mergeCell ref="M195:N195"/>
    <mergeCell ref="R195:Y195"/>
    <mergeCell ref="A197:E197"/>
    <mergeCell ref="M197:N197"/>
    <mergeCell ref="A191:D191"/>
    <mergeCell ref="G191:H191"/>
    <mergeCell ref="M191:N191"/>
    <mergeCell ref="R191:Y191"/>
    <mergeCell ref="A193:D193"/>
    <mergeCell ref="G193:H193"/>
    <mergeCell ref="M193:N193"/>
    <mergeCell ref="R193:Y193"/>
    <mergeCell ref="A209:D209"/>
    <mergeCell ref="G209:H209"/>
    <mergeCell ref="M209:N209"/>
    <mergeCell ref="R209:Y209"/>
    <mergeCell ref="A211:D211"/>
    <mergeCell ref="G211:H211"/>
    <mergeCell ref="M211:N211"/>
    <mergeCell ref="R211:Y211"/>
    <mergeCell ref="R203:Y203"/>
    <mergeCell ref="A205:D205"/>
    <mergeCell ref="G205:H205"/>
    <mergeCell ref="M205:N205"/>
    <mergeCell ref="R205:Y205"/>
    <mergeCell ref="A207:D207"/>
    <mergeCell ref="G207:H207"/>
    <mergeCell ref="M207:N207"/>
    <mergeCell ref="R207:Y207"/>
    <mergeCell ref="A221:D221"/>
    <mergeCell ref="G221:H221"/>
    <mergeCell ref="M221:N221"/>
    <mergeCell ref="R221:Y221"/>
    <mergeCell ref="A223:D223"/>
    <mergeCell ref="G223:H223"/>
    <mergeCell ref="M223:N223"/>
    <mergeCell ref="R223:Y223"/>
    <mergeCell ref="A217:E217"/>
    <mergeCell ref="M217:N217"/>
    <mergeCell ref="A219:D219"/>
    <mergeCell ref="G219:H219"/>
    <mergeCell ref="M219:N219"/>
    <mergeCell ref="R219:Y219"/>
    <mergeCell ref="A213:D213"/>
    <mergeCell ref="G213:H213"/>
    <mergeCell ref="M213:N213"/>
    <mergeCell ref="R213:Y213"/>
    <mergeCell ref="A215:D215"/>
    <mergeCell ref="G215:H215"/>
    <mergeCell ref="M215:N215"/>
    <mergeCell ref="R215:Y215"/>
    <mergeCell ref="A233:D233"/>
    <mergeCell ref="G233:H233"/>
    <mergeCell ref="M233:N233"/>
    <mergeCell ref="R233:Y233"/>
    <mergeCell ref="A235:D235"/>
    <mergeCell ref="G235:H235"/>
    <mergeCell ref="M235:N235"/>
    <mergeCell ref="R235:Y235"/>
    <mergeCell ref="A229:D229"/>
    <mergeCell ref="G229:H229"/>
    <mergeCell ref="M229:N229"/>
    <mergeCell ref="R229:Y229"/>
    <mergeCell ref="A231:D231"/>
    <mergeCell ref="G231:H231"/>
    <mergeCell ref="M231:N231"/>
    <mergeCell ref="R231:Y231"/>
    <mergeCell ref="A225:D225"/>
    <mergeCell ref="G225:H225"/>
    <mergeCell ref="M225:N225"/>
    <mergeCell ref="R225:Y225"/>
    <mergeCell ref="A227:D227"/>
    <mergeCell ref="G227:H227"/>
    <mergeCell ref="M227:N227"/>
    <mergeCell ref="R227:Y227"/>
    <mergeCell ref="A245:D245"/>
    <mergeCell ref="G245:H245"/>
    <mergeCell ref="M245:N245"/>
    <mergeCell ref="R245:Y245"/>
    <mergeCell ref="A247:D247"/>
    <mergeCell ref="G247:H247"/>
    <mergeCell ref="M247:N247"/>
    <mergeCell ref="R247:Y247"/>
    <mergeCell ref="A241:D241"/>
    <mergeCell ref="G241:H241"/>
    <mergeCell ref="M241:N241"/>
    <mergeCell ref="R241:Y241"/>
    <mergeCell ref="A243:D243"/>
    <mergeCell ref="G243:H243"/>
    <mergeCell ref="M243:N243"/>
    <mergeCell ref="R243:Y243"/>
    <mergeCell ref="A237:D237"/>
    <mergeCell ref="G237:H237"/>
    <mergeCell ref="M237:N237"/>
    <mergeCell ref="R237:Y237"/>
    <mergeCell ref="A239:D239"/>
    <mergeCell ref="G239:H239"/>
    <mergeCell ref="M239:N239"/>
    <mergeCell ref="R239:Y239"/>
    <mergeCell ref="A257:D257"/>
    <mergeCell ref="G257:H257"/>
    <mergeCell ref="M257:N257"/>
    <mergeCell ref="R257:Y257"/>
    <mergeCell ref="A259:D259"/>
    <mergeCell ref="G259:H259"/>
    <mergeCell ref="M259:N259"/>
    <mergeCell ref="R259:Y259"/>
    <mergeCell ref="A253:D253"/>
    <mergeCell ref="G253:H253"/>
    <mergeCell ref="M253:N253"/>
    <mergeCell ref="R253:Y253"/>
    <mergeCell ref="A255:D255"/>
    <mergeCell ref="G255:H255"/>
    <mergeCell ref="M255:N255"/>
    <mergeCell ref="R255:Y255"/>
    <mergeCell ref="A249:D249"/>
    <mergeCell ref="G249:H249"/>
    <mergeCell ref="M249:N249"/>
    <mergeCell ref="R249:Y249"/>
    <mergeCell ref="A251:D251"/>
    <mergeCell ref="G251:H251"/>
    <mergeCell ref="M251:N251"/>
    <mergeCell ref="R251:Y251"/>
    <mergeCell ref="A269:D269"/>
    <mergeCell ref="G269:H269"/>
    <mergeCell ref="M269:N269"/>
    <mergeCell ref="R269:Y269"/>
    <mergeCell ref="A271:D271"/>
    <mergeCell ref="G271:H271"/>
    <mergeCell ref="M271:N271"/>
    <mergeCell ref="R271:Y271"/>
    <mergeCell ref="A265:D265"/>
    <mergeCell ref="G265:H265"/>
    <mergeCell ref="M265:N265"/>
    <mergeCell ref="R265:Y265"/>
    <mergeCell ref="A267:D267"/>
    <mergeCell ref="G267:H267"/>
    <mergeCell ref="M267:N267"/>
    <mergeCell ref="R267:Y267"/>
    <mergeCell ref="A261:D261"/>
    <mergeCell ref="G261:H261"/>
    <mergeCell ref="M261:N261"/>
    <mergeCell ref="R261:Y261"/>
    <mergeCell ref="A263:D263"/>
    <mergeCell ref="G263:H263"/>
    <mergeCell ref="M263:N263"/>
    <mergeCell ref="R263:Y263"/>
    <mergeCell ref="A280:D280"/>
    <mergeCell ref="G280:H280"/>
    <mergeCell ref="M280:N280"/>
    <mergeCell ref="R280:Y280"/>
    <mergeCell ref="A282:D282"/>
    <mergeCell ref="G282:H282"/>
    <mergeCell ref="M282:N282"/>
    <mergeCell ref="R282:Y282"/>
    <mergeCell ref="A277:D277"/>
    <mergeCell ref="G277:H277"/>
    <mergeCell ref="M277:N277"/>
    <mergeCell ref="R277:Y277"/>
    <mergeCell ref="A278:D278"/>
    <mergeCell ref="G278:H278"/>
    <mergeCell ref="M278:N278"/>
    <mergeCell ref="R278:Y278"/>
    <mergeCell ref="A273:D273"/>
    <mergeCell ref="G273:H273"/>
    <mergeCell ref="M273:N273"/>
    <mergeCell ref="R273:Y273"/>
    <mergeCell ref="A275:D275"/>
    <mergeCell ref="G275:H275"/>
    <mergeCell ref="M275:N275"/>
    <mergeCell ref="R275:Y275"/>
    <mergeCell ref="A292:D292"/>
    <mergeCell ref="G292:H292"/>
    <mergeCell ref="M292:N292"/>
    <mergeCell ref="R292:Y292"/>
    <mergeCell ref="A294:D294"/>
    <mergeCell ref="G294:H294"/>
    <mergeCell ref="M294:N294"/>
    <mergeCell ref="R294:Y294"/>
    <mergeCell ref="A288:D288"/>
    <mergeCell ref="G288:H288"/>
    <mergeCell ref="M288:N288"/>
    <mergeCell ref="R288:Y288"/>
    <mergeCell ref="A290:D290"/>
    <mergeCell ref="G290:H290"/>
    <mergeCell ref="M290:N290"/>
    <mergeCell ref="R290:Y290"/>
    <mergeCell ref="A284:D284"/>
    <mergeCell ref="G284:H284"/>
    <mergeCell ref="M284:N284"/>
    <mergeCell ref="R284:Y284"/>
    <mergeCell ref="A286:D286"/>
    <mergeCell ref="G286:H286"/>
    <mergeCell ref="M286:N286"/>
    <mergeCell ref="R286:Y286"/>
    <mergeCell ref="A304:D304"/>
    <mergeCell ref="G304:H304"/>
    <mergeCell ref="M304:N304"/>
    <mergeCell ref="R304:Y304"/>
    <mergeCell ref="A306:D306"/>
    <mergeCell ref="G306:H306"/>
    <mergeCell ref="M306:N306"/>
    <mergeCell ref="R306:Y306"/>
    <mergeCell ref="A300:D300"/>
    <mergeCell ref="G300:H300"/>
    <mergeCell ref="M300:N300"/>
    <mergeCell ref="R300:Y300"/>
    <mergeCell ref="A302:D302"/>
    <mergeCell ref="G302:H302"/>
    <mergeCell ref="M302:N302"/>
    <mergeCell ref="R302:Y302"/>
    <mergeCell ref="A296:D296"/>
    <mergeCell ref="G296:H296"/>
    <mergeCell ref="M296:N296"/>
    <mergeCell ref="R296:Y296"/>
    <mergeCell ref="A298:E298"/>
    <mergeCell ref="M298:N298"/>
    <mergeCell ref="A316:D316"/>
    <mergeCell ref="G316:H316"/>
    <mergeCell ref="M316:N316"/>
    <mergeCell ref="R316:Y316"/>
    <mergeCell ref="A318:D318"/>
    <mergeCell ref="G318:H318"/>
    <mergeCell ref="M318:N318"/>
    <mergeCell ref="R318:Y318"/>
    <mergeCell ref="A312:D312"/>
    <mergeCell ref="G312:H312"/>
    <mergeCell ref="M312:N312"/>
    <mergeCell ref="R312:Y312"/>
    <mergeCell ref="A314:D314"/>
    <mergeCell ref="G314:H314"/>
    <mergeCell ref="M314:N314"/>
    <mergeCell ref="R314:Y314"/>
    <mergeCell ref="A308:D308"/>
    <mergeCell ref="G308:H308"/>
    <mergeCell ref="M308:N308"/>
    <mergeCell ref="R308:Y308"/>
    <mergeCell ref="A310:D310"/>
    <mergeCell ref="G310:H310"/>
    <mergeCell ref="M310:N310"/>
    <mergeCell ref="R310:Y310"/>
    <mergeCell ref="A328:D328"/>
    <mergeCell ref="G328:H328"/>
    <mergeCell ref="M328:N328"/>
    <mergeCell ref="R328:Y328"/>
    <mergeCell ref="A330:D330"/>
    <mergeCell ref="G330:H330"/>
    <mergeCell ref="M330:N330"/>
    <mergeCell ref="R330:Y330"/>
    <mergeCell ref="A324:D324"/>
    <mergeCell ref="G324:H324"/>
    <mergeCell ref="M324:N324"/>
    <mergeCell ref="R324:Y324"/>
    <mergeCell ref="A326:D326"/>
    <mergeCell ref="G326:H326"/>
    <mergeCell ref="M326:N326"/>
    <mergeCell ref="R326:Y326"/>
    <mergeCell ref="A320:D320"/>
    <mergeCell ref="G320:H320"/>
    <mergeCell ref="M320:N320"/>
    <mergeCell ref="R320:Y320"/>
    <mergeCell ref="A322:D322"/>
    <mergeCell ref="G322:H322"/>
    <mergeCell ref="M322:N322"/>
    <mergeCell ref="R322:Y322"/>
    <mergeCell ref="A340:D340"/>
    <mergeCell ref="G340:H340"/>
    <mergeCell ref="M340:N340"/>
    <mergeCell ref="R340:Y340"/>
    <mergeCell ref="A342:D342"/>
    <mergeCell ref="G342:H342"/>
    <mergeCell ref="M342:N342"/>
    <mergeCell ref="R342:Y342"/>
    <mergeCell ref="A336:D336"/>
    <mergeCell ref="G336:H336"/>
    <mergeCell ref="M336:N336"/>
    <mergeCell ref="R336:Y336"/>
    <mergeCell ref="A338:D338"/>
    <mergeCell ref="G338:H338"/>
    <mergeCell ref="M338:N338"/>
    <mergeCell ref="R338:Y338"/>
    <mergeCell ref="A332:D332"/>
    <mergeCell ref="G332:H332"/>
    <mergeCell ref="M332:N332"/>
    <mergeCell ref="R332:Y332"/>
    <mergeCell ref="A334:D334"/>
    <mergeCell ref="G334:H334"/>
    <mergeCell ref="M334:N334"/>
    <mergeCell ref="R334:Y334"/>
    <mergeCell ref="A352:D352"/>
    <mergeCell ref="G352:H352"/>
    <mergeCell ref="M352:N352"/>
    <mergeCell ref="R352:Y352"/>
    <mergeCell ref="A354:D354"/>
    <mergeCell ref="G354:H354"/>
    <mergeCell ref="M354:N354"/>
    <mergeCell ref="R354:Y354"/>
    <mergeCell ref="A348:D348"/>
    <mergeCell ref="G348:H348"/>
    <mergeCell ref="M348:N348"/>
    <mergeCell ref="R348:Y348"/>
    <mergeCell ref="A350:D350"/>
    <mergeCell ref="G350:H350"/>
    <mergeCell ref="M350:N350"/>
    <mergeCell ref="R350:Y350"/>
    <mergeCell ref="A344:D344"/>
    <mergeCell ref="G344:H344"/>
    <mergeCell ref="M344:N344"/>
    <mergeCell ref="R344:Y344"/>
    <mergeCell ref="A346:D346"/>
    <mergeCell ref="G346:H346"/>
    <mergeCell ref="M346:N346"/>
    <mergeCell ref="R346:Y346"/>
    <mergeCell ref="A363:D363"/>
    <mergeCell ref="G363:H363"/>
    <mergeCell ref="M363:N363"/>
    <mergeCell ref="R363:Y363"/>
    <mergeCell ref="A365:D365"/>
    <mergeCell ref="G365:H365"/>
    <mergeCell ref="M365:N365"/>
    <mergeCell ref="R365:Y365"/>
    <mergeCell ref="A359:D359"/>
    <mergeCell ref="G359:H359"/>
    <mergeCell ref="M359:N359"/>
    <mergeCell ref="R359:Y359"/>
    <mergeCell ref="A361:D361"/>
    <mergeCell ref="G361:H361"/>
    <mergeCell ref="M361:N361"/>
    <mergeCell ref="R361:Y361"/>
    <mergeCell ref="A356:D356"/>
    <mergeCell ref="G356:H356"/>
    <mergeCell ref="M356:N356"/>
    <mergeCell ref="R356:Y356"/>
    <mergeCell ref="A357:D357"/>
    <mergeCell ref="G357:H357"/>
    <mergeCell ref="M357:N357"/>
    <mergeCell ref="R357:Y357"/>
    <mergeCell ref="A375:D375"/>
    <mergeCell ref="G375:H375"/>
    <mergeCell ref="M375:N375"/>
    <mergeCell ref="R375:Y375"/>
    <mergeCell ref="A377:D377"/>
    <mergeCell ref="G377:H377"/>
    <mergeCell ref="M377:N377"/>
    <mergeCell ref="R377:Y377"/>
    <mergeCell ref="A371:D371"/>
    <mergeCell ref="G371:H371"/>
    <mergeCell ref="M371:N371"/>
    <mergeCell ref="R371:Y371"/>
    <mergeCell ref="A373:D373"/>
    <mergeCell ref="G373:H373"/>
    <mergeCell ref="M373:N373"/>
    <mergeCell ref="R373:Y373"/>
    <mergeCell ref="A367:D367"/>
    <mergeCell ref="G367:H367"/>
    <mergeCell ref="M367:N367"/>
    <mergeCell ref="R367:Y367"/>
    <mergeCell ref="A369:D369"/>
    <mergeCell ref="G369:H369"/>
    <mergeCell ref="M369:N369"/>
    <mergeCell ref="R369:Y369"/>
    <mergeCell ref="A387:D387"/>
    <mergeCell ref="G387:H387"/>
    <mergeCell ref="M387:N387"/>
    <mergeCell ref="R387:Y387"/>
    <mergeCell ref="A389:D389"/>
    <mergeCell ref="G389:H389"/>
    <mergeCell ref="M389:N389"/>
    <mergeCell ref="R389:Y389"/>
    <mergeCell ref="A383:D383"/>
    <mergeCell ref="G383:H383"/>
    <mergeCell ref="M383:N383"/>
    <mergeCell ref="R383:Y383"/>
    <mergeCell ref="A385:D385"/>
    <mergeCell ref="G385:H385"/>
    <mergeCell ref="M385:N385"/>
    <mergeCell ref="R385:Y385"/>
    <mergeCell ref="A379:D379"/>
    <mergeCell ref="G379:H379"/>
    <mergeCell ref="M379:N379"/>
    <mergeCell ref="R379:Y379"/>
    <mergeCell ref="A381:D381"/>
    <mergeCell ref="G381:H381"/>
    <mergeCell ref="M381:N381"/>
    <mergeCell ref="R381:Y381"/>
    <mergeCell ref="A399:D399"/>
    <mergeCell ref="G399:H399"/>
    <mergeCell ref="M399:N399"/>
    <mergeCell ref="R399:Y399"/>
    <mergeCell ref="A401:D401"/>
    <mergeCell ref="G401:H401"/>
    <mergeCell ref="M401:N401"/>
    <mergeCell ref="R401:Y401"/>
    <mergeCell ref="A395:D395"/>
    <mergeCell ref="G395:H395"/>
    <mergeCell ref="M395:N395"/>
    <mergeCell ref="R395:Y395"/>
    <mergeCell ref="A397:D397"/>
    <mergeCell ref="G397:H397"/>
    <mergeCell ref="M397:N397"/>
    <mergeCell ref="R397:Y397"/>
    <mergeCell ref="A391:D391"/>
    <mergeCell ref="G391:H391"/>
    <mergeCell ref="M391:N391"/>
    <mergeCell ref="R391:Y391"/>
    <mergeCell ref="A393:D393"/>
    <mergeCell ref="G393:H393"/>
    <mergeCell ref="M393:N393"/>
    <mergeCell ref="R393:Y393"/>
    <mergeCell ref="A411:D411"/>
    <mergeCell ref="G411:H411"/>
    <mergeCell ref="M411:N411"/>
    <mergeCell ref="R411:Y411"/>
    <mergeCell ref="A413:D413"/>
    <mergeCell ref="G413:H413"/>
    <mergeCell ref="M413:N413"/>
    <mergeCell ref="R413:Y413"/>
    <mergeCell ref="A407:D407"/>
    <mergeCell ref="G407:H407"/>
    <mergeCell ref="M407:N407"/>
    <mergeCell ref="R407:Y407"/>
    <mergeCell ref="A409:D409"/>
    <mergeCell ref="G409:H409"/>
    <mergeCell ref="M409:N409"/>
    <mergeCell ref="R409:Y409"/>
    <mergeCell ref="A403:D403"/>
    <mergeCell ref="G403:H403"/>
    <mergeCell ref="M403:N403"/>
    <mergeCell ref="R403:Y403"/>
    <mergeCell ref="A405:D405"/>
    <mergeCell ref="G405:H405"/>
    <mergeCell ref="M405:N405"/>
    <mergeCell ref="R405:Y405"/>
    <mergeCell ref="A423:D423"/>
    <mergeCell ref="G423:H423"/>
    <mergeCell ref="M423:N423"/>
    <mergeCell ref="R423:Y423"/>
    <mergeCell ref="A425:D425"/>
    <mergeCell ref="G425:H425"/>
    <mergeCell ref="M425:N425"/>
    <mergeCell ref="R425:Y425"/>
    <mergeCell ref="A419:D419"/>
    <mergeCell ref="G419:H419"/>
    <mergeCell ref="M419:N419"/>
    <mergeCell ref="R419:Y419"/>
    <mergeCell ref="A421:D421"/>
    <mergeCell ref="G421:H421"/>
    <mergeCell ref="M421:N421"/>
    <mergeCell ref="R421:Y421"/>
    <mergeCell ref="A415:D415"/>
    <mergeCell ref="G415:H415"/>
    <mergeCell ref="M415:N415"/>
    <mergeCell ref="R415:Y415"/>
    <mergeCell ref="A417:D417"/>
    <mergeCell ref="G417:H417"/>
    <mergeCell ref="M417:N417"/>
    <mergeCell ref="R417:Y417"/>
    <mergeCell ref="A435:D435"/>
    <mergeCell ref="G435:H435"/>
    <mergeCell ref="M435:N435"/>
    <mergeCell ref="R435:Y435"/>
    <mergeCell ref="A436:D436"/>
    <mergeCell ref="G436:H436"/>
    <mergeCell ref="M436:N436"/>
    <mergeCell ref="R436:Y436"/>
    <mergeCell ref="A431:D431"/>
    <mergeCell ref="G431:H431"/>
    <mergeCell ref="M431:N431"/>
    <mergeCell ref="R431:Y431"/>
    <mergeCell ref="A433:D433"/>
    <mergeCell ref="G433:H433"/>
    <mergeCell ref="M433:N433"/>
    <mergeCell ref="R433:Y433"/>
    <mergeCell ref="A427:D427"/>
    <mergeCell ref="G427:H427"/>
    <mergeCell ref="M427:N427"/>
    <mergeCell ref="R427:Y427"/>
    <mergeCell ref="A429:D429"/>
    <mergeCell ref="G429:H429"/>
    <mergeCell ref="M429:N429"/>
    <mergeCell ref="R429:Y429"/>
    <mergeCell ref="A446:D446"/>
    <mergeCell ref="G446:H446"/>
    <mergeCell ref="M446:N446"/>
    <mergeCell ref="R446:Y446"/>
    <mergeCell ref="A448:D448"/>
    <mergeCell ref="G448:H448"/>
    <mergeCell ref="M448:N448"/>
    <mergeCell ref="R448:Y448"/>
    <mergeCell ref="A442:D442"/>
    <mergeCell ref="G442:H442"/>
    <mergeCell ref="M442:N442"/>
    <mergeCell ref="R442:Y442"/>
    <mergeCell ref="A444:D444"/>
    <mergeCell ref="G444:H444"/>
    <mergeCell ref="M444:N444"/>
    <mergeCell ref="R444:Y444"/>
    <mergeCell ref="A438:D438"/>
    <mergeCell ref="G438:H438"/>
    <mergeCell ref="M438:N438"/>
    <mergeCell ref="R438:Y438"/>
    <mergeCell ref="A440:D440"/>
    <mergeCell ref="G440:H440"/>
    <mergeCell ref="M440:N440"/>
    <mergeCell ref="R440:Y440"/>
    <mergeCell ref="A458:D458"/>
    <mergeCell ref="G458:H458"/>
    <mergeCell ref="M458:N458"/>
    <mergeCell ref="R458:Y458"/>
    <mergeCell ref="A460:D460"/>
    <mergeCell ref="G460:H460"/>
    <mergeCell ref="M460:N460"/>
    <mergeCell ref="R460:Y460"/>
    <mergeCell ref="A454:D454"/>
    <mergeCell ref="G454:H454"/>
    <mergeCell ref="M454:N454"/>
    <mergeCell ref="R454:Y454"/>
    <mergeCell ref="A456:D456"/>
    <mergeCell ref="G456:H456"/>
    <mergeCell ref="M456:N456"/>
    <mergeCell ref="R456:Y456"/>
    <mergeCell ref="A450:D450"/>
    <mergeCell ref="G450:H450"/>
    <mergeCell ref="M450:N450"/>
    <mergeCell ref="R450:Y450"/>
    <mergeCell ref="A452:D452"/>
    <mergeCell ref="G452:H452"/>
    <mergeCell ref="M452:N452"/>
    <mergeCell ref="R452:Y452"/>
    <mergeCell ref="A470:D470"/>
    <mergeCell ref="G470:H470"/>
    <mergeCell ref="M470:N470"/>
    <mergeCell ref="R470:Y470"/>
    <mergeCell ref="A472:D472"/>
    <mergeCell ref="G472:H472"/>
    <mergeCell ref="M472:N472"/>
    <mergeCell ref="R472:Y472"/>
    <mergeCell ref="A466:D466"/>
    <mergeCell ref="G466:H466"/>
    <mergeCell ref="M466:N466"/>
    <mergeCell ref="R466:Y466"/>
    <mergeCell ref="A468:D468"/>
    <mergeCell ref="G468:H468"/>
    <mergeCell ref="M468:N468"/>
    <mergeCell ref="R468:Y468"/>
    <mergeCell ref="A462:D462"/>
    <mergeCell ref="G462:H462"/>
    <mergeCell ref="M462:N462"/>
    <mergeCell ref="R462:Y462"/>
    <mergeCell ref="A464:D464"/>
    <mergeCell ref="G464:H464"/>
    <mergeCell ref="M464:N464"/>
    <mergeCell ref="R464:Y464"/>
    <mergeCell ref="A482:D482"/>
    <mergeCell ref="G482:H482"/>
    <mergeCell ref="M482:N482"/>
    <mergeCell ref="R482:Y482"/>
    <mergeCell ref="A484:D484"/>
    <mergeCell ref="G484:H484"/>
    <mergeCell ref="M484:N484"/>
    <mergeCell ref="R484:Y484"/>
    <mergeCell ref="A478:D478"/>
    <mergeCell ref="G478:H478"/>
    <mergeCell ref="M478:N478"/>
    <mergeCell ref="R478:Y478"/>
    <mergeCell ref="A480:D480"/>
    <mergeCell ref="G480:H480"/>
    <mergeCell ref="M480:N480"/>
    <mergeCell ref="R480:Y480"/>
    <mergeCell ref="A474:D474"/>
    <mergeCell ref="G474:H474"/>
    <mergeCell ref="M474:N474"/>
    <mergeCell ref="R474:Y474"/>
    <mergeCell ref="A476:D476"/>
    <mergeCell ref="G476:H476"/>
    <mergeCell ref="M476:N476"/>
    <mergeCell ref="R476:Y476"/>
    <mergeCell ref="A494:D494"/>
    <mergeCell ref="G494:H494"/>
    <mergeCell ref="M494:N494"/>
    <mergeCell ref="R494:Y494"/>
    <mergeCell ref="A496:D496"/>
    <mergeCell ref="G496:H496"/>
    <mergeCell ref="M496:N496"/>
    <mergeCell ref="R496:Y496"/>
    <mergeCell ref="A490:D490"/>
    <mergeCell ref="G490:H490"/>
    <mergeCell ref="M490:N490"/>
    <mergeCell ref="R490:Y490"/>
    <mergeCell ref="A492:D492"/>
    <mergeCell ref="G492:H492"/>
    <mergeCell ref="M492:N492"/>
    <mergeCell ref="R492:Y492"/>
    <mergeCell ref="A486:D486"/>
    <mergeCell ref="G486:H486"/>
    <mergeCell ref="M486:N486"/>
    <mergeCell ref="R486:Y486"/>
    <mergeCell ref="A488:D488"/>
    <mergeCell ref="G488:H488"/>
    <mergeCell ref="M488:N488"/>
    <mergeCell ref="R488:Y488"/>
    <mergeCell ref="A506:D506"/>
    <mergeCell ref="G506:H506"/>
    <mergeCell ref="M506:N506"/>
    <mergeCell ref="R506:Y506"/>
    <mergeCell ref="A508:D508"/>
    <mergeCell ref="G508:H508"/>
    <mergeCell ref="M508:N508"/>
    <mergeCell ref="R508:Y508"/>
    <mergeCell ref="A502:D502"/>
    <mergeCell ref="G502:H502"/>
    <mergeCell ref="M502:N502"/>
    <mergeCell ref="R502:Y502"/>
    <mergeCell ref="A504:D504"/>
    <mergeCell ref="G504:H504"/>
    <mergeCell ref="M504:N504"/>
    <mergeCell ref="R504:Y504"/>
    <mergeCell ref="A498:D498"/>
    <mergeCell ref="G498:H498"/>
    <mergeCell ref="M498:N498"/>
    <mergeCell ref="R498:Y498"/>
    <mergeCell ref="A500:D500"/>
    <mergeCell ref="G500:H500"/>
    <mergeCell ref="M500:N500"/>
    <mergeCell ref="R500:Y500"/>
    <mergeCell ref="A517:D517"/>
    <mergeCell ref="G517:H517"/>
    <mergeCell ref="M517:N517"/>
    <mergeCell ref="R517:Y517"/>
    <mergeCell ref="A519:D519"/>
    <mergeCell ref="G519:H519"/>
    <mergeCell ref="M519:N519"/>
    <mergeCell ref="R519:Y519"/>
    <mergeCell ref="A514:D514"/>
    <mergeCell ref="G514:H514"/>
    <mergeCell ref="M514:N514"/>
    <mergeCell ref="R514:Y514"/>
    <mergeCell ref="A515:D515"/>
    <mergeCell ref="G515:H515"/>
    <mergeCell ref="M515:N515"/>
    <mergeCell ref="R515:Y515"/>
    <mergeCell ref="A510:D510"/>
    <mergeCell ref="G510:H510"/>
    <mergeCell ref="M510:N510"/>
    <mergeCell ref="R510:Y510"/>
    <mergeCell ref="A512:D512"/>
    <mergeCell ref="G512:H512"/>
    <mergeCell ref="M512:N512"/>
    <mergeCell ref="R512:Y512"/>
    <mergeCell ref="A529:D529"/>
    <mergeCell ref="G529:H529"/>
    <mergeCell ref="M529:N529"/>
    <mergeCell ref="R529:Y529"/>
    <mergeCell ref="A531:D531"/>
    <mergeCell ref="G531:H531"/>
    <mergeCell ref="M531:N531"/>
    <mergeCell ref="R531:Y531"/>
    <mergeCell ref="A525:D525"/>
    <mergeCell ref="G525:H525"/>
    <mergeCell ref="M525:N525"/>
    <mergeCell ref="R525:Y525"/>
    <mergeCell ref="A527:D527"/>
    <mergeCell ref="G527:H527"/>
    <mergeCell ref="M527:N527"/>
    <mergeCell ref="R527:Y527"/>
    <mergeCell ref="A521:D521"/>
    <mergeCell ref="G521:H521"/>
    <mergeCell ref="M521:N521"/>
    <mergeCell ref="R521:Y521"/>
    <mergeCell ref="A523:D523"/>
    <mergeCell ref="G523:H523"/>
    <mergeCell ref="M523:N523"/>
    <mergeCell ref="R523:Y523"/>
    <mergeCell ref="A541:D541"/>
    <mergeCell ref="G541:H541"/>
    <mergeCell ref="M541:N541"/>
    <mergeCell ref="R541:Y541"/>
    <mergeCell ref="A543:D543"/>
    <mergeCell ref="G543:H543"/>
    <mergeCell ref="M543:N543"/>
    <mergeCell ref="R543:Y543"/>
    <mergeCell ref="A537:D537"/>
    <mergeCell ref="G537:H537"/>
    <mergeCell ref="M537:N537"/>
    <mergeCell ref="R537:Y537"/>
    <mergeCell ref="A539:D539"/>
    <mergeCell ref="G539:H539"/>
    <mergeCell ref="M539:N539"/>
    <mergeCell ref="R539:Y539"/>
    <mergeCell ref="A533:D533"/>
    <mergeCell ref="G533:H533"/>
    <mergeCell ref="M533:N533"/>
    <mergeCell ref="R533:Y533"/>
    <mergeCell ref="A535:D535"/>
    <mergeCell ref="G535:H535"/>
    <mergeCell ref="M535:N535"/>
    <mergeCell ref="R535:Y535"/>
    <mergeCell ref="A553:D553"/>
    <mergeCell ref="G553:H553"/>
    <mergeCell ref="M553:N553"/>
    <mergeCell ref="R553:Y553"/>
    <mergeCell ref="A555:D555"/>
    <mergeCell ref="G555:H555"/>
    <mergeCell ref="M555:N555"/>
    <mergeCell ref="R555:Y555"/>
    <mergeCell ref="A549:D549"/>
    <mergeCell ref="G549:H549"/>
    <mergeCell ref="M549:N549"/>
    <mergeCell ref="R549:Y549"/>
    <mergeCell ref="A551:D551"/>
    <mergeCell ref="G551:H551"/>
    <mergeCell ref="M551:N551"/>
    <mergeCell ref="R551:Y551"/>
    <mergeCell ref="A545:D545"/>
    <mergeCell ref="G545:H545"/>
    <mergeCell ref="M545:N545"/>
    <mergeCell ref="R545:Y545"/>
    <mergeCell ref="A547:D547"/>
    <mergeCell ref="G547:H547"/>
    <mergeCell ref="M547:N547"/>
    <mergeCell ref="R547:Y547"/>
    <mergeCell ref="A565:D565"/>
    <mergeCell ref="G565:H565"/>
    <mergeCell ref="M565:N565"/>
    <mergeCell ref="R565:Y565"/>
    <mergeCell ref="A567:D567"/>
    <mergeCell ref="G567:H567"/>
    <mergeCell ref="M567:N567"/>
    <mergeCell ref="R567:Y567"/>
    <mergeCell ref="A561:D561"/>
    <mergeCell ref="G561:H561"/>
    <mergeCell ref="M561:N561"/>
    <mergeCell ref="R561:Y561"/>
    <mergeCell ref="A563:D563"/>
    <mergeCell ref="G563:H563"/>
    <mergeCell ref="M563:N563"/>
    <mergeCell ref="R563:Y563"/>
    <mergeCell ref="A557:D557"/>
    <mergeCell ref="G557:H557"/>
    <mergeCell ref="M557:N557"/>
    <mergeCell ref="R557:Y557"/>
    <mergeCell ref="A559:D559"/>
    <mergeCell ref="G559:H559"/>
    <mergeCell ref="M559:N559"/>
    <mergeCell ref="R559:Y559"/>
    <mergeCell ref="A577:D577"/>
    <mergeCell ref="G577:H577"/>
    <mergeCell ref="M577:N577"/>
    <mergeCell ref="R577:Y577"/>
    <mergeCell ref="A579:D579"/>
    <mergeCell ref="G579:H579"/>
    <mergeCell ref="M579:N579"/>
    <mergeCell ref="R579:Y579"/>
    <mergeCell ref="A573:D573"/>
    <mergeCell ref="G573:H573"/>
    <mergeCell ref="M573:N573"/>
    <mergeCell ref="R573:Y573"/>
    <mergeCell ref="A575:D575"/>
    <mergeCell ref="G575:H575"/>
    <mergeCell ref="M575:N575"/>
    <mergeCell ref="R575:Y575"/>
    <mergeCell ref="A569:D569"/>
    <mergeCell ref="G569:H569"/>
    <mergeCell ref="M569:N569"/>
    <mergeCell ref="R569:Y569"/>
    <mergeCell ref="A571:D571"/>
    <mergeCell ref="G571:H571"/>
    <mergeCell ref="M571:N571"/>
    <mergeCell ref="R571:Y571"/>
    <mergeCell ref="A589:D589"/>
    <mergeCell ref="G589:H589"/>
    <mergeCell ref="M589:N589"/>
    <mergeCell ref="R589:Y589"/>
    <mergeCell ref="A591:D591"/>
    <mergeCell ref="G591:H591"/>
    <mergeCell ref="M591:N591"/>
    <mergeCell ref="R591:Y591"/>
    <mergeCell ref="A585:D585"/>
    <mergeCell ref="G585:H585"/>
    <mergeCell ref="M585:N585"/>
    <mergeCell ref="R585:Y585"/>
    <mergeCell ref="A587:D587"/>
    <mergeCell ref="G587:H587"/>
    <mergeCell ref="M587:N587"/>
    <mergeCell ref="R587:Y587"/>
    <mergeCell ref="A581:D581"/>
    <mergeCell ref="G581:H581"/>
    <mergeCell ref="M581:N581"/>
    <mergeCell ref="R581:Y581"/>
    <mergeCell ref="A583:D583"/>
    <mergeCell ref="G583:H583"/>
    <mergeCell ref="M583:N583"/>
    <mergeCell ref="R583:Y583"/>
    <mergeCell ref="A600:D600"/>
    <mergeCell ref="G600:H600"/>
    <mergeCell ref="M600:N600"/>
    <mergeCell ref="R600:Y600"/>
    <mergeCell ref="A602:D602"/>
    <mergeCell ref="G602:H602"/>
    <mergeCell ref="M602:N602"/>
    <mergeCell ref="R602:Y602"/>
    <mergeCell ref="A596:D596"/>
    <mergeCell ref="G596:H596"/>
    <mergeCell ref="M596:N596"/>
    <mergeCell ref="R596:Y596"/>
    <mergeCell ref="A598:D598"/>
    <mergeCell ref="G598:H598"/>
    <mergeCell ref="M598:N598"/>
    <mergeCell ref="R598:Y598"/>
    <mergeCell ref="A593:D593"/>
    <mergeCell ref="G593:H593"/>
    <mergeCell ref="M593:N593"/>
    <mergeCell ref="R593:Y593"/>
    <mergeCell ref="A594:D594"/>
    <mergeCell ref="G594:H594"/>
    <mergeCell ref="M594:N594"/>
    <mergeCell ref="R594:Y594"/>
    <mergeCell ref="A612:D612"/>
    <mergeCell ref="G612:H612"/>
    <mergeCell ref="M612:N612"/>
    <mergeCell ref="R612:Y612"/>
    <mergeCell ref="A614:D614"/>
    <mergeCell ref="G614:H614"/>
    <mergeCell ref="M614:N614"/>
    <mergeCell ref="R614:Y614"/>
    <mergeCell ref="A608:D608"/>
    <mergeCell ref="G608:H608"/>
    <mergeCell ref="M608:N608"/>
    <mergeCell ref="R608:Y608"/>
    <mergeCell ref="A610:D610"/>
    <mergeCell ref="G610:H610"/>
    <mergeCell ref="M610:N610"/>
    <mergeCell ref="R610:Y610"/>
    <mergeCell ref="A604:D604"/>
    <mergeCell ref="G604:H604"/>
    <mergeCell ref="M604:N604"/>
    <mergeCell ref="R604:Y604"/>
    <mergeCell ref="A606:D606"/>
    <mergeCell ref="G606:H606"/>
    <mergeCell ref="M606:N606"/>
    <mergeCell ref="R606:Y606"/>
    <mergeCell ref="A624:D624"/>
    <mergeCell ref="G624:H624"/>
    <mergeCell ref="M624:N624"/>
    <mergeCell ref="R624:Y624"/>
    <mergeCell ref="A626:D626"/>
    <mergeCell ref="G626:H626"/>
    <mergeCell ref="M626:N626"/>
    <mergeCell ref="R626:Y626"/>
    <mergeCell ref="A620:D620"/>
    <mergeCell ref="G620:H620"/>
    <mergeCell ref="M620:N620"/>
    <mergeCell ref="R620:Y620"/>
    <mergeCell ref="A622:D622"/>
    <mergeCell ref="G622:H622"/>
    <mergeCell ref="M622:N622"/>
    <mergeCell ref="R622:Y622"/>
    <mergeCell ref="A616:D616"/>
    <mergeCell ref="G616:H616"/>
    <mergeCell ref="M616:N616"/>
    <mergeCell ref="R616:Y616"/>
    <mergeCell ref="A618:D618"/>
    <mergeCell ref="G618:H618"/>
    <mergeCell ref="M618:N618"/>
    <mergeCell ref="R618:Y618"/>
    <mergeCell ref="A636:D636"/>
    <mergeCell ref="G636:H636"/>
    <mergeCell ref="M636:N636"/>
    <mergeCell ref="R636:Y636"/>
    <mergeCell ref="A638:D638"/>
    <mergeCell ref="G638:H638"/>
    <mergeCell ref="M638:N638"/>
    <mergeCell ref="R638:Y638"/>
    <mergeCell ref="A632:D632"/>
    <mergeCell ref="G632:H632"/>
    <mergeCell ref="M632:N632"/>
    <mergeCell ref="R632:Y632"/>
    <mergeCell ref="A634:D634"/>
    <mergeCell ref="G634:H634"/>
    <mergeCell ref="M634:N634"/>
    <mergeCell ref="R634:Y634"/>
    <mergeCell ref="A628:D628"/>
    <mergeCell ref="G628:H628"/>
    <mergeCell ref="M628:N628"/>
    <mergeCell ref="R628:Y628"/>
    <mergeCell ref="A630:D630"/>
    <mergeCell ref="G630:H630"/>
    <mergeCell ref="M630:N630"/>
    <mergeCell ref="R630:Y630"/>
    <mergeCell ref="A648:D648"/>
    <mergeCell ref="G648:H648"/>
    <mergeCell ref="M648:N648"/>
    <mergeCell ref="R648:Y648"/>
    <mergeCell ref="A650:D650"/>
    <mergeCell ref="G650:H650"/>
    <mergeCell ref="M650:N650"/>
    <mergeCell ref="R650:Y650"/>
    <mergeCell ref="A644:D644"/>
    <mergeCell ref="G644:H644"/>
    <mergeCell ref="M644:N644"/>
    <mergeCell ref="R644:Y644"/>
    <mergeCell ref="A646:D646"/>
    <mergeCell ref="G646:H646"/>
    <mergeCell ref="M646:N646"/>
    <mergeCell ref="R646:Y646"/>
    <mergeCell ref="A640:D640"/>
    <mergeCell ref="G640:H640"/>
    <mergeCell ref="M640:N640"/>
    <mergeCell ref="R640:Y640"/>
    <mergeCell ref="A642:D642"/>
    <mergeCell ref="G642:H642"/>
    <mergeCell ref="M642:N642"/>
    <mergeCell ref="R642:Y642"/>
    <mergeCell ref="A660:D660"/>
    <mergeCell ref="G660:H660"/>
    <mergeCell ref="M660:N660"/>
    <mergeCell ref="R660:Y660"/>
    <mergeCell ref="A662:D662"/>
    <mergeCell ref="G662:H662"/>
    <mergeCell ref="M662:N662"/>
    <mergeCell ref="R662:Y662"/>
    <mergeCell ref="A656:D656"/>
    <mergeCell ref="G656:H656"/>
    <mergeCell ref="M656:N656"/>
    <mergeCell ref="R656:Y656"/>
    <mergeCell ref="A658:D658"/>
    <mergeCell ref="G658:H658"/>
    <mergeCell ref="M658:N658"/>
    <mergeCell ref="R658:Y658"/>
    <mergeCell ref="A652:D652"/>
    <mergeCell ref="G652:H652"/>
    <mergeCell ref="M652:N652"/>
    <mergeCell ref="R652:Y652"/>
    <mergeCell ref="A654:D654"/>
    <mergeCell ref="G654:H654"/>
    <mergeCell ref="M654:N654"/>
    <mergeCell ref="R654:Y654"/>
    <mergeCell ref="A672:D672"/>
    <mergeCell ref="G672:H672"/>
    <mergeCell ref="M672:N672"/>
    <mergeCell ref="R672:Y672"/>
    <mergeCell ref="A673:D673"/>
    <mergeCell ref="G673:H673"/>
    <mergeCell ref="M673:N673"/>
    <mergeCell ref="R673:Y673"/>
    <mergeCell ref="A668:D668"/>
    <mergeCell ref="G668:H668"/>
    <mergeCell ref="M668:N668"/>
    <mergeCell ref="R668:Y668"/>
    <mergeCell ref="A670:D670"/>
    <mergeCell ref="G670:H670"/>
    <mergeCell ref="M670:N670"/>
    <mergeCell ref="R670:Y670"/>
    <mergeCell ref="A664:D664"/>
    <mergeCell ref="G664:H664"/>
    <mergeCell ref="M664:N664"/>
    <mergeCell ref="R664:Y664"/>
    <mergeCell ref="A666:D666"/>
    <mergeCell ref="G666:H666"/>
    <mergeCell ref="M666:N666"/>
    <mergeCell ref="R666:Y666"/>
    <mergeCell ref="A683:D683"/>
    <mergeCell ref="G683:H683"/>
    <mergeCell ref="M683:N683"/>
    <mergeCell ref="R683:Y683"/>
    <mergeCell ref="A685:D685"/>
    <mergeCell ref="G685:H685"/>
    <mergeCell ref="M685:N685"/>
    <mergeCell ref="R685:Y685"/>
    <mergeCell ref="A679:D679"/>
    <mergeCell ref="G679:H679"/>
    <mergeCell ref="M679:N679"/>
    <mergeCell ref="R679:Y679"/>
    <mergeCell ref="A681:D681"/>
    <mergeCell ref="G681:H681"/>
    <mergeCell ref="M681:N681"/>
    <mergeCell ref="R681:Y681"/>
    <mergeCell ref="A675:D675"/>
    <mergeCell ref="G675:H675"/>
    <mergeCell ref="M675:N675"/>
    <mergeCell ref="R675:Y675"/>
    <mergeCell ref="A677:D677"/>
    <mergeCell ref="G677:H677"/>
    <mergeCell ref="M677:N677"/>
    <mergeCell ref="R677:Y677"/>
    <mergeCell ref="A695:D695"/>
    <mergeCell ref="G695:H695"/>
    <mergeCell ref="M695:N695"/>
    <mergeCell ref="R695:Y695"/>
    <mergeCell ref="A697:D697"/>
    <mergeCell ref="G697:H697"/>
    <mergeCell ref="M697:N697"/>
    <mergeCell ref="R697:Y697"/>
    <mergeCell ref="A691:D691"/>
    <mergeCell ref="G691:H691"/>
    <mergeCell ref="M691:N691"/>
    <mergeCell ref="R691:Y691"/>
    <mergeCell ref="A693:D693"/>
    <mergeCell ref="G693:H693"/>
    <mergeCell ref="M693:N693"/>
    <mergeCell ref="R693:Y693"/>
    <mergeCell ref="A687:D687"/>
    <mergeCell ref="G687:H687"/>
    <mergeCell ref="M687:N687"/>
    <mergeCell ref="R687:Y687"/>
    <mergeCell ref="A689:D689"/>
    <mergeCell ref="G689:H689"/>
    <mergeCell ref="M689:N689"/>
    <mergeCell ref="R689:Y689"/>
    <mergeCell ref="A707:D707"/>
    <mergeCell ref="G707:H707"/>
    <mergeCell ref="M707:N707"/>
    <mergeCell ref="R707:Y707"/>
    <mergeCell ref="A709:D709"/>
    <mergeCell ref="G709:H709"/>
    <mergeCell ref="M709:N709"/>
    <mergeCell ref="R709:Y709"/>
    <mergeCell ref="A703:D703"/>
    <mergeCell ref="G703:H703"/>
    <mergeCell ref="M703:N703"/>
    <mergeCell ref="R703:Y703"/>
    <mergeCell ref="A705:D705"/>
    <mergeCell ref="G705:H705"/>
    <mergeCell ref="M705:N705"/>
    <mergeCell ref="R705:Y705"/>
    <mergeCell ref="A699:D699"/>
    <mergeCell ref="G699:H699"/>
    <mergeCell ref="M699:N699"/>
    <mergeCell ref="R699:Y699"/>
    <mergeCell ref="A701:D701"/>
    <mergeCell ref="G701:H701"/>
    <mergeCell ref="M701:N701"/>
    <mergeCell ref="R701:Y701"/>
    <mergeCell ref="A719:D719"/>
    <mergeCell ref="G719:H719"/>
    <mergeCell ref="M719:N719"/>
    <mergeCell ref="R719:Y719"/>
    <mergeCell ref="A721:D721"/>
    <mergeCell ref="G721:H721"/>
    <mergeCell ref="M721:N721"/>
    <mergeCell ref="R721:Y721"/>
    <mergeCell ref="A715:D715"/>
    <mergeCell ref="G715:H715"/>
    <mergeCell ref="M715:N715"/>
    <mergeCell ref="R715:Y715"/>
    <mergeCell ref="A717:D717"/>
    <mergeCell ref="G717:H717"/>
    <mergeCell ref="M717:N717"/>
    <mergeCell ref="R717:Y717"/>
    <mergeCell ref="A711:D711"/>
    <mergeCell ref="G711:H711"/>
    <mergeCell ref="M711:N711"/>
    <mergeCell ref="R711:Y711"/>
    <mergeCell ref="A713:D713"/>
    <mergeCell ref="G713:H713"/>
    <mergeCell ref="M713:N713"/>
    <mergeCell ref="R713:Y713"/>
    <mergeCell ref="A731:D731"/>
    <mergeCell ref="G731:H731"/>
    <mergeCell ref="M731:N731"/>
    <mergeCell ref="R731:Y731"/>
    <mergeCell ref="A733:D733"/>
    <mergeCell ref="G733:H733"/>
    <mergeCell ref="M733:N733"/>
    <mergeCell ref="R733:Y733"/>
    <mergeCell ref="A727:D727"/>
    <mergeCell ref="G727:H727"/>
    <mergeCell ref="M727:N727"/>
    <mergeCell ref="R727:Y727"/>
    <mergeCell ref="A729:D729"/>
    <mergeCell ref="G729:H729"/>
    <mergeCell ref="M729:N729"/>
    <mergeCell ref="R729:Y729"/>
    <mergeCell ref="A723:D723"/>
    <mergeCell ref="G723:H723"/>
    <mergeCell ref="M723:N723"/>
    <mergeCell ref="R723:Y723"/>
    <mergeCell ref="A725:D725"/>
    <mergeCell ref="G725:H725"/>
    <mergeCell ref="M725:N725"/>
    <mergeCell ref="R725:Y725"/>
    <mergeCell ref="A743:D743"/>
    <mergeCell ref="G743:H743"/>
    <mergeCell ref="M743:N743"/>
    <mergeCell ref="R743:Y743"/>
    <mergeCell ref="A745:D745"/>
    <mergeCell ref="G745:H745"/>
    <mergeCell ref="M745:N745"/>
    <mergeCell ref="R745:Y745"/>
    <mergeCell ref="A739:D739"/>
    <mergeCell ref="G739:H739"/>
    <mergeCell ref="M739:N739"/>
    <mergeCell ref="R739:Y739"/>
    <mergeCell ref="A741:D741"/>
    <mergeCell ref="G741:H741"/>
    <mergeCell ref="M741:N741"/>
    <mergeCell ref="R741:Y741"/>
    <mergeCell ref="A735:D735"/>
    <mergeCell ref="G735:H735"/>
    <mergeCell ref="M735:N735"/>
    <mergeCell ref="R735:Y735"/>
    <mergeCell ref="A737:D737"/>
    <mergeCell ref="G737:H737"/>
    <mergeCell ref="M737:N737"/>
    <mergeCell ref="R737:Y737"/>
    <mergeCell ref="A754:D754"/>
    <mergeCell ref="G754:H754"/>
    <mergeCell ref="M754:N754"/>
    <mergeCell ref="R754:Y754"/>
    <mergeCell ref="A756:D756"/>
    <mergeCell ref="G756:H756"/>
    <mergeCell ref="M756:N756"/>
    <mergeCell ref="R756:Y756"/>
    <mergeCell ref="A751:D751"/>
    <mergeCell ref="G751:H751"/>
    <mergeCell ref="M751:N751"/>
    <mergeCell ref="R751:Y751"/>
    <mergeCell ref="A752:D752"/>
    <mergeCell ref="G752:H752"/>
    <mergeCell ref="M752:N752"/>
    <mergeCell ref="R752:Y752"/>
    <mergeCell ref="A747:D747"/>
    <mergeCell ref="G747:H747"/>
    <mergeCell ref="M747:N747"/>
    <mergeCell ref="R747:Y747"/>
    <mergeCell ref="A749:D749"/>
    <mergeCell ref="G749:H749"/>
    <mergeCell ref="M749:N749"/>
    <mergeCell ref="R749:Y749"/>
    <mergeCell ref="A766:D766"/>
    <mergeCell ref="G766:H766"/>
    <mergeCell ref="M766:N766"/>
    <mergeCell ref="R766:Y766"/>
    <mergeCell ref="A768:D768"/>
    <mergeCell ref="G768:H768"/>
    <mergeCell ref="M768:N768"/>
    <mergeCell ref="R768:Y768"/>
    <mergeCell ref="A762:D762"/>
    <mergeCell ref="G762:H762"/>
    <mergeCell ref="M762:N762"/>
    <mergeCell ref="R762:Y762"/>
    <mergeCell ref="A764:D764"/>
    <mergeCell ref="G764:H764"/>
    <mergeCell ref="M764:N764"/>
    <mergeCell ref="R764:Y764"/>
    <mergeCell ref="A758:D758"/>
    <mergeCell ref="G758:H758"/>
    <mergeCell ref="M758:N758"/>
    <mergeCell ref="R758:Y758"/>
    <mergeCell ref="A760:D760"/>
    <mergeCell ref="G760:H760"/>
    <mergeCell ref="M760:N760"/>
    <mergeCell ref="R760:Y760"/>
    <mergeCell ref="A778:D778"/>
    <mergeCell ref="G778:H778"/>
    <mergeCell ref="M778:N778"/>
    <mergeCell ref="R778:Y778"/>
    <mergeCell ref="A780:D780"/>
    <mergeCell ref="G780:H780"/>
    <mergeCell ref="M780:N780"/>
    <mergeCell ref="R780:Y780"/>
    <mergeCell ref="A774:D774"/>
    <mergeCell ref="G774:H774"/>
    <mergeCell ref="M774:N774"/>
    <mergeCell ref="R774:Y774"/>
    <mergeCell ref="A776:D776"/>
    <mergeCell ref="G776:H776"/>
    <mergeCell ref="M776:N776"/>
    <mergeCell ref="R776:Y776"/>
    <mergeCell ref="A770:D770"/>
    <mergeCell ref="G770:H770"/>
    <mergeCell ref="M770:N770"/>
    <mergeCell ref="R770:Y770"/>
    <mergeCell ref="A772:D772"/>
    <mergeCell ref="G772:H772"/>
    <mergeCell ref="M772:N772"/>
    <mergeCell ref="R772:Y772"/>
    <mergeCell ref="A790:D790"/>
    <mergeCell ref="G790:H790"/>
    <mergeCell ref="M790:N790"/>
    <mergeCell ref="R790:Y790"/>
    <mergeCell ref="A792:D792"/>
    <mergeCell ref="G792:H792"/>
    <mergeCell ref="M792:N792"/>
    <mergeCell ref="R792:Y792"/>
    <mergeCell ref="A786:D786"/>
    <mergeCell ref="G786:H786"/>
    <mergeCell ref="M786:N786"/>
    <mergeCell ref="R786:Y786"/>
    <mergeCell ref="A788:D788"/>
    <mergeCell ref="G788:H788"/>
    <mergeCell ref="M788:N788"/>
    <mergeCell ref="R788:Y788"/>
    <mergeCell ref="A782:D782"/>
    <mergeCell ref="G782:H782"/>
    <mergeCell ref="M782:N782"/>
    <mergeCell ref="R782:Y782"/>
    <mergeCell ref="A784:D784"/>
    <mergeCell ref="G784:H784"/>
    <mergeCell ref="M784:N784"/>
    <mergeCell ref="R784:Y784"/>
    <mergeCell ref="A802:D802"/>
    <mergeCell ref="G802:H802"/>
    <mergeCell ref="M802:N802"/>
    <mergeCell ref="R802:Y802"/>
    <mergeCell ref="A804:D804"/>
    <mergeCell ref="G804:H804"/>
    <mergeCell ref="M804:N804"/>
    <mergeCell ref="R804:Y804"/>
    <mergeCell ref="A798:D798"/>
    <mergeCell ref="G798:H798"/>
    <mergeCell ref="M798:N798"/>
    <mergeCell ref="R798:Y798"/>
    <mergeCell ref="A800:D800"/>
    <mergeCell ref="G800:H800"/>
    <mergeCell ref="M800:N800"/>
    <mergeCell ref="R800:Y800"/>
    <mergeCell ref="A794:D794"/>
    <mergeCell ref="G794:H794"/>
    <mergeCell ref="M794:N794"/>
    <mergeCell ref="R794:Y794"/>
    <mergeCell ref="A796:D796"/>
    <mergeCell ref="G796:H796"/>
    <mergeCell ref="M796:N796"/>
    <mergeCell ref="R796:Y796"/>
    <mergeCell ref="A814:D814"/>
    <mergeCell ref="G814:H814"/>
    <mergeCell ref="M814:N814"/>
    <mergeCell ref="R814:Y814"/>
    <mergeCell ref="A816:D816"/>
    <mergeCell ref="G816:H816"/>
    <mergeCell ref="M816:N816"/>
    <mergeCell ref="R816:Y816"/>
    <mergeCell ref="A810:D810"/>
    <mergeCell ref="G810:H810"/>
    <mergeCell ref="M810:N810"/>
    <mergeCell ref="R810:Y810"/>
    <mergeCell ref="A812:D812"/>
    <mergeCell ref="G812:H812"/>
    <mergeCell ref="M812:N812"/>
    <mergeCell ref="R812:Y812"/>
    <mergeCell ref="A806:D806"/>
    <mergeCell ref="G806:H806"/>
    <mergeCell ref="M806:N806"/>
    <mergeCell ref="R806:Y806"/>
    <mergeCell ref="A808:D808"/>
    <mergeCell ref="G808:H808"/>
    <mergeCell ref="M808:N808"/>
    <mergeCell ref="R808:Y808"/>
    <mergeCell ref="A826:D826"/>
    <mergeCell ref="G826:H826"/>
    <mergeCell ref="M826:N826"/>
    <mergeCell ref="R826:Y826"/>
    <mergeCell ref="A828:D828"/>
    <mergeCell ref="G828:H828"/>
    <mergeCell ref="M828:N828"/>
    <mergeCell ref="R828:Y828"/>
    <mergeCell ref="A822:D822"/>
    <mergeCell ref="G822:H822"/>
    <mergeCell ref="M822:N822"/>
    <mergeCell ref="R822:Y822"/>
    <mergeCell ref="A824:D824"/>
    <mergeCell ref="G824:H824"/>
    <mergeCell ref="M824:N824"/>
    <mergeCell ref="R824:Y824"/>
    <mergeCell ref="A818:D818"/>
    <mergeCell ref="G818:H818"/>
    <mergeCell ref="M818:N818"/>
    <mergeCell ref="R818:Y818"/>
    <mergeCell ref="A820:D820"/>
    <mergeCell ref="G820:H820"/>
    <mergeCell ref="M820:N820"/>
    <mergeCell ref="R820:Y820"/>
    <mergeCell ref="A837:D837"/>
    <mergeCell ref="G837:H837"/>
    <mergeCell ref="M837:N837"/>
    <mergeCell ref="R837:Y837"/>
    <mergeCell ref="A839:D839"/>
    <mergeCell ref="G839:H839"/>
    <mergeCell ref="M839:N839"/>
    <mergeCell ref="R839:Y839"/>
    <mergeCell ref="A833:D833"/>
    <mergeCell ref="G833:H833"/>
    <mergeCell ref="M833:N833"/>
    <mergeCell ref="R833:Y833"/>
    <mergeCell ref="A835:D835"/>
    <mergeCell ref="G835:H835"/>
    <mergeCell ref="M835:N835"/>
    <mergeCell ref="R835:Y835"/>
    <mergeCell ref="A830:D830"/>
    <mergeCell ref="G830:H830"/>
    <mergeCell ref="M830:N830"/>
    <mergeCell ref="R830:Y830"/>
    <mergeCell ref="A831:D831"/>
    <mergeCell ref="G831:H831"/>
    <mergeCell ref="M831:N831"/>
    <mergeCell ref="R831:Y831"/>
    <mergeCell ref="A849:D849"/>
    <mergeCell ref="G849:H849"/>
    <mergeCell ref="M849:N849"/>
    <mergeCell ref="R849:Y849"/>
    <mergeCell ref="A851:D851"/>
    <mergeCell ref="G851:H851"/>
    <mergeCell ref="M851:N851"/>
    <mergeCell ref="R851:Y851"/>
    <mergeCell ref="A845:D845"/>
    <mergeCell ref="G845:H845"/>
    <mergeCell ref="M845:N845"/>
    <mergeCell ref="R845:Y845"/>
    <mergeCell ref="A847:D847"/>
    <mergeCell ref="G847:H847"/>
    <mergeCell ref="M847:N847"/>
    <mergeCell ref="R847:Y847"/>
    <mergeCell ref="A841:D841"/>
    <mergeCell ref="G841:H841"/>
    <mergeCell ref="M841:N841"/>
    <mergeCell ref="R841:Y841"/>
    <mergeCell ref="A843:D843"/>
    <mergeCell ref="G843:H843"/>
    <mergeCell ref="M843:N843"/>
    <mergeCell ref="R843:Y843"/>
    <mergeCell ref="A861:D861"/>
    <mergeCell ref="G861:H861"/>
    <mergeCell ref="M861:N861"/>
    <mergeCell ref="R861:Y861"/>
    <mergeCell ref="A863:D863"/>
    <mergeCell ref="G863:H863"/>
    <mergeCell ref="M863:N863"/>
    <mergeCell ref="R863:Y863"/>
    <mergeCell ref="A857:D857"/>
    <mergeCell ref="G857:H857"/>
    <mergeCell ref="M857:N857"/>
    <mergeCell ref="R857:Y857"/>
    <mergeCell ref="A859:D859"/>
    <mergeCell ref="G859:H859"/>
    <mergeCell ref="M859:N859"/>
    <mergeCell ref="R859:Y859"/>
    <mergeCell ref="A853:D853"/>
    <mergeCell ref="G853:H853"/>
    <mergeCell ref="M853:N853"/>
    <mergeCell ref="R853:Y853"/>
    <mergeCell ref="A855:D855"/>
    <mergeCell ref="G855:H855"/>
    <mergeCell ref="M855:N855"/>
    <mergeCell ref="R855:Y855"/>
    <mergeCell ref="A873:D873"/>
    <mergeCell ref="G873:H873"/>
    <mergeCell ref="M873:N873"/>
    <mergeCell ref="R873:Y873"/>
    <mergeCell ref="A875:D875"/>
    <mergeCell ref="G875:H875"/>
    <mergeCell ref="M875:N875"/>
    <mergeCell ref="R875:Y875"/>
    <mergeCell ref="A869:D869"/>
    <mergeCell ref="G869:H869"/>
    <mergeCell ref="M869:N869"/>
    <mergeCell ref="R869:Y869"/>
    <mergeCell ref="A871:D871"/>
    <mergeCell ref="G871:H871"/>
    <mergeCell ref="M871:N871"/>
    <mergeCell ref="R871:Y871"/>
    <mergeCell ref="A865:D865"/>
    <mergeCell ref="G865:H865"/>
    <mergeCell ref="M865:N865"/>
    <mergeCell ref="R865:Y865"/>
    <mergeCell ref="A867:D867"/>
    <mergeCell ref="G867:H867"/>
    <mergeCell ref="M867:N867"/>
    <mergeCell ref="R867:Y867"/>
    <mergeCell ref="A885:D885"/>
    <mergeCell ref="G885:H885"/>
    <mergeCell ref="M885:N885"/>
    <mergeCell ref="R885:Y885"/>
    <mergeCell ref="A887:D887"/>
    <mergeCell ref="G887:H887"/>
    <mergeCell ref="M887:N887"/>
    <mergeCell ref="R887:Y887"/>
    <mergeCell ref="A881:D881"/>
    <mergeCell ref="G881:H881"/>
    <mergeCell ref="M881:N881"/>
    <mergeCell ref="R881:Y881"/>
    <mergeCell ref="A883:D883"/>
    <mergeCell ref="G883:H883"/>
    <mergeCell ref="M883:N883"/>
    <mergeCell ref="R883:Y883"/>
    <mergeCell ref="A877:D877"/>
    <mergeCell ref="G877:H877"/>
    <mergeCell ref="M877:N877"/>
    <mergeCell ref="R877:Y877"/>
    <mergeCell ref="A879:D879"/>
    <mergeCell ref="G879:H879"/>
    <mergeCell ref="M879:N879"/>
    <mergeCell ref="R879:Y879"/>
    <mergeCell ref="A897:D897"/>
    <mergeCell ref="G897:H897"/>
    <mergeCell ref="M897:N897"/>
    <mergeCell ref="R897:Y897"/>
    <mergeCell ref="A899:D899"/>
    <mergeCell ref="G899:H899"/>
    <mergeCell ref="M899:N899"/>
    <mergeCell ref="R899:Y899"/>
    <mergeCell ref="A893:D893"/>
    <mergeCell ref="G893:H893"/>
    <mergeCell ref="M893:N893"/>
    <mergeCell ref="R893:Y893"/>
    <mergeCell ref="A895:D895"/>
    <mergeCell ref="G895:H895"/>
    <mergeCell ref="M895:N895"/>
    <mergeCell ref="R895:Y895"/>
    <mergeCell ref="A889:D889"/>
    <mergeCell ref="G889:H889"/>
    <mergeCell ref="M889:N889"/>
    <mergeCell ref="R889:Y889"/>
    <mergeCell ref="A891:D891"/>
    <mergeCell ref="G891:H891"/>
    <mergeCell ref="M891:N891"/>
    <mergeCell ref="R891:Y891"/>
    <mergeCell ref="A909:D909"/>
    <mergeCell ref="G909:H909"/>
    <mergeCell ref="M909:N909"/>
    <mergeCell ref="R909:Y909"/>
    <mergeCell ref="A910:D910"/>
    <mergeCell ref="G910:H910"/>
    <mergeCell ref="M910:N910"/>
    <mergeCell ref="R910:Y910"/>
    <mergeCell ref="A905:D905"/>
    <mergeCell ref="G905:H905"/>
    <mergeCell ref="M905:N905"/>
    <mergeCell ref="R905:Y905"/>
    <mergeCell ref="A907:D907"/>
    <mergeCell ref="G907:H907"/>
    <mergeCell ref="M907:N907"/>
    <mergeCell ref="R907:Y907"/>
    <mergeCell ref="A901:D901"/>
    <mergeCell ref="G901:H901"/>
    <mergeCell ref="M901:N901"/>
    <mergeCell ref="R901:Y901"/>
    <mergeCell ref="A903:D903"/>
    <mergeCell ref="G903:H903"/>
    <mergeCell ref="M903:N903"/>
    <mergeCell ref="R903:Y903"/>
    <mergeCell ref="A920:D920"/>
    <mergeCell ref="G920:H920"/>
    <mergeCell ref="M920:N920"/>
    <mergeCell ref="R920:Y920"/>
    <mergeCell ref="A922:D922"/>
    <mergeCell ref="G922:H922"/>
    <mergeCell ref="M922:N922"/>
    <mergeCell ref="R922:Y922"/>
    <mergeCell ref="A916:D916"/>
    <mergeCell ref="G916:H916"/>
    <mergeCell ref="M916:N916"/>
    <mergeCell ref="R916:Y916"/>
    <mergeCell ref="A918:D918"/>
    <mergeCell ref="G918:H918"/>
    <mergeCell ref="M918:N918"/>
    <mergeCell ref="R918:Y918"/>
    <mergeCell ref="A912:D912"/>
    <mergeCell ref="G912:H912"/>
    <mergeCell ref="M912:N912"/>
    <mergeCell ref="R912:Y912"/>
    <mergeCell ref="A914:D914"/>
    <mergeCell ref="G914:H914"/>
    <mergeCell ref="M914:N914"/>
    <mergeCell ref="R914:Y914"/>
    <mergeCell ref="A932:D932"/>
    <mergeCell ref="G932:H932"/>
    <mergeCell ref="M932:N932"/>
    <mergeCell ref="R932:Y932"/>
    <mergeCell ref="A934:D934"/>
    <mergeCell ref="G934:H934"/>
    <mergeCell ref="M934:N934"/>
    <mergeCell ref="R934:Y934"/>
    <mergeCell ref="A928:D928"/>
    <mergeCell ref="G928:H928"/>
    <mergeCell ref="M928:N928"/>
    <mergeCell ref="R928:Y928"/>
    <mergeCell ref="A930:D930"/>
    <mergeCell ref="G930:H930"/>
    <mergeCell ref="M930:N930"/>
    <mergeCell ref="R930:Y930"/>
    <mergeCell ref="A924:D924"/>
    <mergeCell ref="G924:H924"/>
    <mergeCell ref="M924:N924"/>
    <mergeCell ref="R924:Y924"/>
    <mergeCell ref="A926:D926"/>
    <mergeCell ref="G926:H926"/>
    <mergeCell ref="M926:N926"/>
    <mergeCell ref="R926:Y926"/>
    <mergeCell ref="A944:D944"/>
    <mergeCell ref="G944:H944"/>
    <mergeCell ref="M944:N944"/>
    <mergeCell ref="R944:Y944"/>
    <mergeCell ref="A946:D946"/>
    <mergeCell ref="G946:H946"/>
    <mergeCell ref="M946:N946"/>
    <mergeCell ref="R946:Y946"/>
    <mergeCell ref="A940:D940"/>
    <mergeCell ref="G940:H940"/>
    <mergeCell ref="M940:N940"/>
    <mergeCell ref="R940:Y940"/>
    <mergeCell ref="A942:D942"/>
    <mergeCell ref="G942:H942"/>
    <mergeCell ref="M942:N942"/>
    <mergeCell ref="R942:Y942"/>
    <mergeCell ref="A936:D936"/>
    <mergeCell ref="G936:H936"/>
    <mergeCell ref="M936:N936"/>
    <mergeCell ref="R936:Y936"/>
    <mergeCell ref="A938:D938"/>
    <mergeCell ref="G938:H938"/>
    <mergeCell ref="M938:N938"/>
    <mergeCell ref="R938:Y938"/>
    <mergeCell ref="A956:D956"/>
    <mergeCell ref="G956:H956"/>
    <mergeCell ref="M956:N956"/>
    <mergeCell ref="R956:Y956"/>
    <mergeCell ref="A958:D958"/>
    <mergeCell ref="G958:H958"/>
    <mergeCell ref="M958:N958"/>
    <mergeCell ref="R958:Y958"/>
    <mergeCell ref="A952:D952"/>
    <mergeCell ref="G952:H952"/>
    <mergeCell ref="M952:N952"/>
    <mergeCell ref="R952:Y952"/>
    <mergeCell ref="A954:D954"/>
    <mergeCell ref="G954:H954"/>
    <mergeCell ref="M954:N954"/>
    <mergeCell ref="R954:Y954"/>
    <mergeCell ref="A948:D948"/>
    <mergeCell ref="G948:H948"/>
    <mergeCell ref="M948:N948"/>
    <mergeCell ref="R948:Y948"/>
    <mergeCell ref="A950:D950"/>
    <mergeCell ref="G950:H950"/>
    <mergeCell ref="M950:N950"/>
    <mergeCell ref="R950:Y950"/>
    <mergeCell ref="A968:D968"/>
    <mergeCell ref="G968:H968"/>
    <mergeCell ref="M968:N968"/>
    <mergeCell ref="R968:Y968"/>
    <mergeCell ref="A970:D970"/>
    <mergeCell ref="G970:H970"/>
    <mergeCell ref="M970:N970"/>
    <mergeCell ref="R970:Y970"/>
    <mergeCell ref="A964:D964"/>
    <mergeCell ref="G964:H964"/>
    <mergeCell ref="M964:N964"/>
    <mergeCell ref="R964:Y964"/>
    <mergeCell ref="A966:D966"/>
    <mergeCell ref="G966:H966"/>
    <mergeCell ref="M966:N966"/>
    <mergeCell ref="R966:Y966"/>
    <mergeCell ref="A960:D960"/>
    <mergeCell ref="G960:H960"/>
    <mergeCell ref="M960:N960"/>
    <mergeCell ref="R960:Y960"/>
    <mergeCell ref="A962:D962"/>
    <mergeCell ref="G962:H962"/>
    <mergeCell ref="M962:N962"/>
    <mergeCell ref="R962:Y962"/>
    <mergeCell ref="A980:D980"/>
    <mergeCell ref="G980:H980"/>
    <mergeCell ref="M980:N980"/>
    <mergeCell ref="R980:Y980"/>
    <mergeCell ref="A982:D982"/>
    <mergeCell ref="G982:H982"/>
    <mergeCell ref="M982:N982"/>
    <mergeCell ref="R982:Y982"/>
    <mergeCell ref="A976:D976"/>
    <mergeCell ref="G976:H976"/>
    <mergeCell ref="M976:N976"/>
    <mergeCell ref="R976:Y976"/>
    <mergeCell ref="A978:D978"/>
    <mergeCell ref="G978:H978"/>
    <mergeCell ref="M978:N978"/>
    <mergeCell ref="R978:Y978"/>
    <mergeCell ref="A972:D972"/>
    <mergeCell ref="G972:H972"/>
    <mergeCell ref="M972:N972"/>
    <mergeCell ref="R972:Y972"/>
    <mergeCell ref="A974:D974"/>
    <mergeCell ref="G974:H974"/>
    <mergeCell ref="M974:N974"/>
    <mergeCell ref="R974:Y974"/>
    <mergeCell ref="A991:D991"/>
    <mergeCell ref="G991:H991"/>
    <mergeCell ref="M991:N991"/>
    <mergeCell ref="R991:Y991"/>
    <mergeCell ref="A993:D993"/>
    <mergeCell ref="G993:H993"/>
    <mergeCell ref="M993:N993"/>
    <mergeCell ref="R993:Y993"/>
    <mergeCell ref="A988:D988"/>
    <mergeCell ref="G988:H988"/>
    <mergeCell ref="M988:N988"/>
    <mergeCell ref="R988:Y988"/>
    <mergeCell ref="A989:D989"/>
    <mergeCell ref="G989:H989"/>
    <mergeCell ref="M989:N989"/>
    <mergeCell ref="R989:Y989"/>
    <mergeCell ref="A984:D984"/>
    <mergeCell ref="G984:H984"/>
    <mergeCell ref="M984:N984"/>
    <mergeCell ref="R984:Y984"/>
    <mergeCell ref="A986:D986"/>
    <mergeCell ref="G986:H986"/>
    <mergeCell ref="M986:N986"/>
    <mergeCell ref="R986:Y986"/>
    <mergeCell ref="A1003:D1003"/>
    <mergeCell ref="G1003:H1003"/>
    <mergeCell ref="M1003:N1003"/>
    <mergeCell ref="R1003:Y1003"/>
    <mergeCell ref="A1005:D1005"/>
    <mergeCell ref="G1005:H1005"/>
    <mergeCell ref="M1005:N1005"/>
    <mergeCell ref="R1005:Y1005"/>
    <mergeCell ref="A999:D999"/>
    <mergeCell ref="G999:H999"/>
    <mergeCell ref="M999:N999"/>
    <mergeCell ref="R999:Y999"/>
    <mergeCell ref="A1001:D1001"/>
    <mergeCell ref="G1001:H1001"/>
    <mergeCell ref="M1001:N1001"/>
    <mergeCell ref="R1001:Y1001"/>
    <mergeCell ref="A995:D995"/>
    <mergeCell ref="G995:H995"/>
    <mergeCell ref="M995:N995"/>
    <mergeCell ref="R995:Y995"/>
    <mergeCell ref="A997:D997"/>
    <mergeCell ref="G997:H997"/>
    <mergeCell ref="M997:N997"/>
    <mergeCell ref="R997:Y997"/>
    <mergeCell ref="A1015:D1015"/>
    <mergeCell ref="G1015:H1015"/>
    <mergeCell ref="M1015:N1015"/>
    <mergeCell ref="R1015:Y1015"/>
    <mergeCell ref="A1017:D1017"/>
    <mergeCell ref="G1017:H1017"/>
    <mergeCell ref="M1017:N1017"/>
    <mergeCell ref="R1017:Y1017"/>
    <mergeCell ref="A1011:D1011"/>
    <mergeCell ref="G1011:H1011"/>
    <mergeCell ref="M1011:N1011"/>
    <mergeCell ref="R1011:Y1011"/>
    <mergeCell ref="A1013:D1013"/>
    <mergeCell ref="G1013:H1013"/>
    <mergeCell ref="M1013:N1013"/>
    <mergeCell ref="R1013:Y1013"/>
    <mergeCell ref="A1007:D1007"/>
    <mergeCell ref="G1007:H1007"/>
    <mergeCell ref="M1007:N1007"/>
    <mergeCell ref="R1007:Y1007"/>
    <mergeCell ref="A1009:D1009"/>
    <mergeCell ref="G1009:H1009"/>
    <mergeCell ref="M1009:N1009"/>
    <mergeCell ref="R1009:Y1009"/>
    <mergeCell ref="A1027:D1027"/>
    <mergeCell ref="G1027:H1027"/>
    <mergeCell ref="M1027:N1027"/>
    <mergeCell ref="R1027:Y1027"/>
    <mergeCell ref="A1029:D1029"/>
    <mergeCell ref="G1029:H1029"/>
    <mergeCell ref="M1029:N1029"/>
    <mergeCell ref="R1029:Y1029"/>
    <mergeCell ref="A1023:D1023"/>
    <mergeCell ref="G1023:H1023"/>
    <mergeCell ref="M1023:N1023"/>
    <mergeCell ref="R1023:Y1023"/>
    <mergeCell ref="A1025:D1025"/>
    <mergeCell ref="G1025:H1025"/>
    <mergeCell ref="M1025:N1025"/>
    <mergeCell ref="R1025:Y1025"/>
    <mergeCell ref="A1019:D1019"/>
    <mergeCell ref="G1019:H1019"/>
    <mergeCell ref="M1019:N1019"/>
    <mergeCell ref="R1019:Y1019"/>
    <mergeCell ref="A1021:D1021"/>
    <mergeCell ref="G1021:H1021"/>
    <mergeCell ref="M1021:N1021"/>
    <mergeCell ref="R1021:Y1021"/>
    <mergeCell ref="A1039:D1039"/>
    <mergeCell ref="G1039:H1039"/>
    <mergeCell ref="M1039:N1039"/>
    <mergeCell ref="R1039:Y1039"/>
    <mergeCell ref="A1041:D1041"/>
    <mergeCell ref="G1041:H1041"/>
    <mergeCell ref="M1041:N1041"/>
    <mergeCell ref="R1041:Y1041"/>
    <mergeCell ref="A1035:D1035"/>
    <mergeCell ref="G1035:H1035"/>
    <mergeCell ref="M1035:N1035"/>
    <mergeCell ref="R1035:Y1035"/>
    <mergeCell ref="A1037:D1037"/>
    <mergeCell ref="G1037:H1037"/>
    <mergeCell ref="M1037:N1037"/>
    <mergeCell ref="R1037:Y1037"/>
    <mergeCell ref="A1031:D1031"/>
    <mergeCell ref="G1031:H1031"/>
    <mergeCell ref="M1031:N1031"/>
    <mergeCell ref="R1031:Y1031"/>
    <mergeCell ref="A1033:D1033"/>
    <mergeCell ref="G1033:H1033"/>
    <mergeCell ref="M1033:N1033"/>
    <mergeCell ref="R1033:Y1033"/>
    <mergeCell ref="A1051:D1051"/>
    <mergeCell ref="G1051:H1051"/>
    <mergeCell ref="M1051:N1051"/>
    <mergeCell ref="R1051:Y1051"/>
    <mergeCell ref="A1053:D1053"/>
    <mergeCell ref="G1053:H1053"/>
    <mergeCell ref="M1053:N1053"/>
    <mergeCell ref="R1053:Y1053"/>
    <mergeCell ref="A1047:D1047"/>
    <mergeCell ref="G1047:H1047"/>
    <mergeCell ref="M1047:N1047"/>
    <mergeCell ref="R1047:Y1047"/>
    <mergeCell ref="A1049:D1049"/>
    <mergeCell ref="G1049:H1049"/>
    <mergeCell ref="M1049:N1049"/>
    <mergeCell ref="R1049:Y1049"/>
    <mergeCell ref="A1043:D1043"/>
    <mergeCell ref="G1043:H1043"/>
    <mergeCell ref="M1043:N1043"/>
    <mergeCell ref="R1043:Y1043"/>
    <mergeCell ref="A1045:D1045"/>
    <mergeCell ref="G1045:H1045"/>
    <mergeCell ref="M1045:N1045"/>
    <mergeCell ref="R1045:Y1045"/>
    <mergeCell ref="A1063:D1063"/>
    <mergeCell ref="G1063:H1063"/>
    <mergeCell ref="M1063:N1063"/>
    <mergeCell ref="R1063:Y1063"/>
    <mergeCell ref="A1065:D1065"/>
    <mergeCell ref="G1065:H1065"/>
    <mergeCell ref="M1065:N1065"/>
    <mergeCell ref="R1065:Y1065"/>
    <mergeCell ref="A1059:D1059"/>
    <mergeCell ref="G1059:H1059"/>
    <mergeCell ref="M1059:N1059"/>
    <mergeCell ref="R1059:Y1059"/>
    <mergeCell ref="A1061:D1061"/>
    <mergeCell ref="G1061:H1061"/>
    <mergeCell ref="M1061:N1061"/>
    <mergeCell ref="R1061:Y1061"/>
    <mergeCell ref="A1055:D1055"/>
    <mergeCell ref="G1055:H1055"/>
    <mergeCell ref="M1055:N1055"/>
    <mergeCell ref="R1055:Y1055"/>
    <mergeCell ref="A1057:D1057"/>
    <mergeCell ref="G1057:H1057"/>
    <mergeCell ref="M1057:N1057"/>
    <mergeCell ref="R1057:Y1057"/>
    <mergeCell ref="A1074:D1074"/>
    <mergeCell ref="G1074:H1074"/>
    <mergeCell ref="M1074:N1074"/>
    <mergeCell ref="R1074:Y1074"/>
    <mergeCell ref="A1076:D1076"/>
    <mergeCell ref="G1076:H1076"/>
    <mergeCell ref="M1076:N1076"/>
    <mergeCell ref="R1076:Y1076"/>
    <mergeCell ref="A1070:D1070"/>
    <mergeCell ref="G1070:H1070"/>
    <mergeCell ref="M1070:N1070"/>
    <mergeCell ref="R1070:Y1070"/>
    <mergeCell ref="A1072:D1072"/>
    <mergeCell ref="G1072:H1072"/>
    <mergeCell ref="M1072:N1072"/>
    <mergeCell ref="R1072:Y1072"/>
    <mergeCell ref="A1067:D1067"/>
    <mergeCell ref="G1067:H1067"/>
    <mergeCell ref="M1067:N1067"/>
    <mergeCell ref="R1067:Y1067"/>
    <mergeCell ref="A1068:D1068"/>
    <mergeCell ref="G1068:H1068"/>
    <mergeCell ref="M1068:N1068"/>
    <mergeCell ref="R1068:Y1068"/>
    <mergeCell ref="A1086:D1086"/>
    <mergeCell ref="G1086:H1086"/>
    <mergeCell ref="M1086:N1086"/>
    <mergeCell ref="R1086:Y1086"/>
    <mergeCell ref="A1088:D1088"/>
    <mergeCell ref="G1088:H1088"/>
    <mergeCell ref="M1088:N1088"/>
    <mergeCell ref="R1088:Y1088"/>
    <mergeCell ref="A1082:D1082"/>
    <mergeCell ref="G1082:H1082"/>
    <mergeCell ref="M1082:N1082"/>
    <mergeCell ref="R1082:Y1082"/>
    <mergeCell ref="A1084:D1084"/>
    <mergeCell ref="G1084:H1084"/>
    <mergeCell ref="M1084:N1084"/>
    <mergeCell ref="R1084:Y1084"/>
    <mergeCell ref="A1078:D1078"/>
    <mergeCell ref="G1078:H1078"/>
    <mergeCell ref="M1078:N1078"/>
    <mergeCell ref="R1078:Y1078"/>
    <mergeCell ref="A1080:D1080"/>
    <mergeCell ref="G1080:H1080"/>
    <mergeCell ref="M1080:N1080"/>
    <mergeCell ref="R1080:Y1080"/>
    <mergeCell ref="A1098:D1098"/>
    <mergeCell ref="G1098:H1098"/>
    <mergeCell ref="M1098:N1098"/>
    <mergeCell ref="R1098:Y1098"/>
    <mergeCell ref="A1100:D1100"/>
    <mergeCell ref="G1100:H1100"/>
    <mergeCell ref="M1100:N1100"/>
    <mergeCell ref="R1100:Y1100"/>
    <mergeCell ref="A1094:D1094"/>
    <mergeCell ref="G1094:H1094"/>
    <mergeCell ref="M1094:N1094"/>
    <mergeCell ref="R1094:Y1094"/>
    <mergeCell ref="A1096:D1096"/>
    <mergeCell ref="G1096:H1096"/>
    <mergeCell ref="M1096:N1096"/>
    <mergeCell ref="R1096:Y1096"/>
    <mergeCell ref="A1090:D1090"/>
    <mergeCell ref="G1090:H1090"/>
    <mergeCell ref="M1090:N1090"/>
    <mergeCell ref="R1090:Y1090"/>
    <mergeCell ref="A1092:D1092"/>
    <mergeCell ref="G1092:H1092"/>
    <mergeCell ref="M1092:N1092"/>
    <mergeCell ref="R1092:Y1092"/>
    <mergeCell ref="A1110:D1110"/>
    <mergeCell ref="G1110:H1110"/>
    <mergeCell ref="M1110:N1110"/>
    <mergeCell ref="R1110:Y1110"/>
    <mergeCell ref="A1112:D1112"/>
    <mergeCell ref="G1112:H1112"/>
    <mergeCell ref="M1112:N1112"/>
    <mergeCell ref="R1112:Y1112"/>
    <mergeCell ref="A1106:D1106"/>
    <mergeCell ref="G1106:H1106"/>
    <mergeCell ref="M1106:N1106"/>
    <mergeCell ref="R1106:Y1106"/>
    <mergeCell ref="A1108:D1108"/>
    <mergeCell ref="G1108:H1108"/>
    <mergeCell ref="M1108:N1108"/>
    <mergeCell ref="R1108:Y1108"/>
    <mergeCell ref="A1102:D1102"/>
    <mergeCell ref="G1102:H1102"/>
    <mergeCell ref="M1102:N1102"/>
    <mergeCell ref="R1102:Y1102"/>
    <mergeCell ref="A1104:D1104"/>
    <mergeCell ref="G1104:H1104"/>
    <mergeCell ref="M1104:N1104"/>
    <mergeCell ref="R1104:Y1104"/>
    <mergeCell ref="A1122:D1122"/>
    <mergeCell ref="G1122:H1122"/>
    <mergeCell ref="M1122:N1122"/>
    <mergeCell ref="R1122:Y1122"/>
    <mergeCell ref="A1124:D1124"/>
    <mergeCell ref="G1124:H1124"/>
    <mergeCell ref="M1124:N1124"/>
    <mergeCell ref="R1124:Y1124"/>
    <mergeCell ref="A1118:D1118"/>
    <mergeCell ref="G1118:H1118"/>
    <mergeCell ref="M1118:N1118"/>
    <mergeCell ref="R1118:Y1118"/>
    <mergeCell ref="A1120:D1120"/>
    <mergeCell ref="G1120:H1120"/>
    <mergeCell ref="M1120:N1120"/>
    <mergeCell ref="R1120:Y1120"/>
    <mergeCell ref="A1114:D1114"/>
    <mergeCell ref="G1114:H1114"/>
    <mergeCell ref="M1114:N1114"/>
    <mergeCell ref="R1114:Y1114"/>
    <mergeCell ref="A1116:D1116"/>
    <mergeCell ref="G1116:H1116"/>
    <mergeCell ref="M1116:N1116"/>
    <mergeCell ref="R1116:Y1116"/>
    <mergeCell ref="A1134:D1134"/>
    <mergeCell ref="G1134:H1134"/>
    <mergeCell ref="M1134:N1134"/>
    <mergeCell ref="R1134:Y1134"/>
    <mergeCell ref="A1136:D1136"/>
    <mergeCell ref="G1136:H1136"/>
    <mergeCell ref="M1136:N1136"/>
    <mergeCell ref="R1136:Y1136"/>
    <mergeCell ref="A1130:D1130"/>
    <mergeCell ref="G1130:H1130"/>
    <mergeCell ref="M1130:N1130"/>
    <mergeCell ref="R1130:Y1130"/>
    <mergeCell ref="A1132:D1132"/>
    <mergeCell ref="G1132:H1132"/>
    <mergeCell ref="M1132:N1132"/>
    <mergeCell ref="R1132:Y1132"/>
    <mergeCell ref="A1126:D1126"/>
    <mergeCell ref="G1126:H1126"/>
    <mergeCell ref="M1126:N1126"/>
    <mergeCell ref="R1126:Y1126"/>
    <mergeCell ref="A1128:D1128"/>
    <mergeCell ref="G1128:H1128"/>
    <mergeCell ref="M1128:N1128"/>
    <mergeCell ref="R1128:Y1128"/>
    <mergeCell ref="A1146:D1146"/>
    <mergeCell ref="G1146:H1146"/>
    <mergeCell ref="M1146:N1146"/>
    <mergeCell ref="R1146:Y1146"/>
    <mergeCell ref="A1147:D1147"/>
    <mergeCell ref="G1147:H1147"/>
    <mergeCell ref="M1147:N1147"/>
    <mergeCell ref="R1147:Y1147"/>
    <mergeCell ref="A1142:D1142"/>
    <mergeCell ref="G1142:H1142"/>
    <mergeCell ref="M1142:N1142"/>
    <mergeCell ref="R1142:Y1142"/>
    <mergeCell ref="A1144:D1144"/>
    <mergeCell ref="G1144:H1144"/>
    <mergeCell ref="M1144:N1144"/>
    <mergeCell ref="R1144:Y1144"/>
    <mergeCell ref="A1138:D1138"/>
    <mergeCell ref="G1138:H1138"/>
    <mergeCell ref="M1138:N1138"/>
    <mergeCell ref="R1138:Y1138"/>
    <mergeCell ref="A1140:D1140"/>
    <mergeCell ref="G1140:H1140"/>
    <mergeCell ref="M1140:N1140"/>
    <mergeCell ref="R1140:Y1140"/>
    <mergeCell ref="A1157:D1157"/>
    <mergeCell ref="G1157:H1157"/>
    <mergeCell ref="M1157:N1157"/>
    <mergeCell ref="R1157:Y1157"/>
    <mergeCell ref="A1159:D1159"/>
    <mergeCell ref="G1159:H1159"/>
    <mergeCell ref="M1159:N1159"/>
    <mergeCell ref="R1159:Y1159"/>
    <mergeCell ref="A1153:D1153"/>
    <mergeCell ref="G1153:H1153"/>
    <mergeCell ref="M1153:N1153"/>
    <mergeCell ref="R1153:Y1153"/>
    <mergeCell ref="A1155:D1155"/>
    <mergeCell ref="G1155:H1155"/>
    <mergeCell ref="M1155:N1155"/>
    <mergeCell ref="R1155:Y1155"/>
    <mergeCell ref="A1149:D1149"/>
    <mergeCell ref="G1149:H1149"/>
    <mergeCell ref="M1149:N1149"/>
    <mergeCell ref="R1149:Y1149"/>
    <mergeCell ref="A1151:D1151"/>
    <mergeCell ref="G1151:H1151"/>
    <mergeCell ref="M1151:N1151"/>
    <mergeCell ref="R1151:Y1151"/>
    <mergeCell ref="A1169:D1169"/>
    <mergeCell ref="G1169:H1169"/>
    <mergeCell ref="M1169:N1169"/>
    <mergeCell ref="R1169:Y1169"/>
    <mergeCell ref="A1171:D1171"/>
    <mergeCell ref="G1171:H1171"/>
    <mergeCell ref="M1171:N1171"/>
    <mergeCell ref="R1171:Y1171"/>
    <mergeCell ref="A1165:D1165"/>
    <mergeCell ref="G1165:H1165"/>
    <mergeCell ref="M1165:N1165"/>
    <mergeCell ref="R1165:Y1165"/>
    <mergeCell ref="A1167:D1167"/>
    <mergeCell ref="G1167:H1167"/>
    <mergeCell ref="M1167:N1167"/>
    <mergeCell ref="R1167:Y1167"/>
    <mergeCell ref="A1161:D1161"/>
    <mergeCell ref="G1161:H1161"/>
    <mergeCell ref="M1161:N1161"/>
    <mergeCell ref="R1161:Y1161"/>
    <mergeCell ref="A1163:D1163"/>
    <mergeCell ref="G1163:H1163"/>
    <mergeCell ref="M1163:N1163"/>
    <mergeCell ref="R1163:Y1163"/>
    <mergeCell ref="A1181:D1181"/>
    <mergeCell ref="G1181:H1181"/>
    <mergeCell ref="M1181:N1181"/>
    <mergeCell ref="R1181:Y1181"/>
    <mergeCell ref="A1183:D1183"/>
    <mergeCell ref="G1183:H1183"/>
    <mergeCell ref="M1183:N1183"/>
    <mergeCell ref="R1183:Y1183"/>
    <mergeCell ref="A1177:D1177"/>
    <mergeCell ref="G1177:H1177"/>
    <mergeCell ref="M1177:N1177"/>
    <mergeCell ref="R1177:Y1177"/>
    <mergeCell ref="A1179:D1179"/>
    <mergeCell ref="G1179:H1179"/>
    <mergeCell ref="M1179:N1179"/>
    <mergeCell ref="R1179:Y1179"/>
    <mergeCell ref="A1173:D1173"/>
    <mergeCell ref="G1173:H1173"/>
    <mergeCell ref="M1173:N1173"/>
    <mergeCell ref="R1173:Y1173"/>
    <mergeCell ref="A1175:D1175"/>
    <mergeCell ref="G1175:H1175"/>
    <mergeCell ref="M1175:N1175"/>
    <mergeCell ref="R1175:Y1175"/>
    <mergeCell ref="A1193:D1193"/>
    <mergeCell ref="G1193:H1193"/>
    <mergeCell ref="M1193:N1193"/>
    <mergeCell ref="R1193:Y1193"/>
    <mergeCell ref="A1195:D1195"/>
    <mergeCell ref="G1195:H1195"/>
    <mergeCell ref="M1195:N1195"/>
    <mergeCell ref="R1195:Y1195"/>
    <mergeCell ref="A1189:D1189"/>
    <mergeCell ref="G1189:H1189"/>
    <mergeCell ref="M1189:N1189"/>
    <mergeCell ref="R1189:Y1189"/>
    <mergeCell ref="A1191:D1191"/>
    <mergeCell ref="G1191:H1191"/>
    <mergeCell ref="M1191:N1191"/>
    <mergeCell ref="R1191:Y1191"/>
    <mergeCell ref="A1185:D1185"/>
    <mergeCell ref="G1185:H1185"/>
    <mergeCell ref="M1185:N1185"/>
    <mergeCell ref="R1185:Y1185"/>
    <mergeCell ref="A1187:D1187"/>
    <mergeCell ref="G1187:H1187"/>
    <mergeCell ref="M1187:N1187"/>
    <mergeCell ref="R1187:Y1187"/>
    <mergeCell ref="A1205:D1205"/>
    <mergeCell ref="G1205:H1205"/>
    <mergeCell ref="M1205:N1205"/>
    <mergeCell ref="R1205:Y1205"/>
    <mergeCell ref="A1207:D1207"/>
    <mergeCell ref="G1207:H1207"/>
    <mergeCell ref="M1207:N1207"/>
    <mergeCell ref="R1207:Y1207"/>
    <mergeCell ref="A1201:D1201"/>
    <mergeCell ref="G1201:H1201"/>
    <mergeCell ref="M1201:N1201"/>
    <mergeCell ref="R1201:Y1201"/>
    <mergeCell ref="A1203:D1203"/>
    <mergeCell ref="G1203:H1203"/>
    <mergeCell ref="M1203:N1203"/>
    <mergeCell ref="R1203:Y1203"/>
    <mergeCell ref="A1197:D1197"/>
    <mergeCell ref="G1197:H1197"/>
    <mergeCell ref="M1197:N1197"/>
    <mergeCell ref="R1197:Y1197"/>
    <mergeCell ref="A1199:D1199"/>
    <mergeCell ref="G1199:H1199"/>
    <mergeCell ref="M1199:N1199"/>
    <mergeCell ref="R1199:Y1199"/>
    <mergeCell ref="A1217:D1217"/>
    <mergeCell ref="G1217:H1217"/>
    <mergeCell ref="M1217:N1217"/>
    <mergeCell ref="R1217:Y1217"/>
    <mergeCell ref="A1219:D1219"/>
    <mergeCell ref="G1219:H1219"/>
    <mergeCell ref="M1219:N1219"/>
    <mergeCell ref="R1219:Y1219"/>
    <mergeCell ref="A1213:D1213"/>
    <mergeCell ref="G1213:H1213"/>
    <mergeCell ref="M1213:N1213"/>
    <mergeCell ref="R1213:Y1213"/>
    <mergeCell ref="A1215:D1215"/>
    <mergeCell ref="G1215:H1215"/>
    <mergeCell ref="M1215:N1215"/>
    <mergeCell ref="R1215:Y1215"/>
    <mergeCell ref="A1209:D1209"/>
    <mergeCell ref="G1209:H1209"/>
    <mergeCell ref="M1209:N1209"/>
    <mergeCell ref="R1209:Y1209"/>
    <mergeCell ref="A1211:D1211"/>
    <mergeCell ref="G1211:H1211"/>
    <mergeCell ref="M1211:N1211"/>
    <mergeCell ref="R1211:Y1211"/>
    <mergeCell ref="A1228:D1228"/>
    <mergeCell ref="G1228:H1228"/>
    <mergeCell ref="M1228:N1228"/>
    <mergeCell ref="R1228:Y1228"/>
    <mergeCell ref="A1230:D1230"/>
    <mergeCell ref="G1230:H1230"/>
    <mergeCell ref="M1230:N1230"/>
    <mergeCell ref="R1230:Y1230"/>
    <mergeCell ref="A1225:D1225"/>
    <mergeCell ref="G1225:H1225"/>
    <mergeCell ref="M1225:N1225"/>
    <mergeCell ref="R1225:Y1225"/>
    <mergeCell ref="A1226:D1226"/>
    <mergeCell ref="G1226:H1226"/>
    <mergeCell ref="M1226:N1226"/>
    <mergeCell ref="R1226:Y1226"/>
    <mergeCell ref="A1221:D1221"/>
    <mergeCell ref="G1221:H1221"/>
    <mergeCell ref="M1221:N1221"/>
    <mergeCell ref="R1221:Y1221"/>
    <mergeCell ref="A1223:D1223"/>
    <mergeCell ref="G1223:H1223"/>
    <mergeCell ref="M1223:N1223"/>
    <mergeCell ref="R1223:Y1223"/>
    <mergeCell ref="A1240:D1240"/>
    <mergeCell ref="G1240:H1240"/>
    <mergeCell ref="M1240:N1240"/>
    <mergeCell ref="R1240:Y1240"/>
    <mergeCell ref="A1242:D1242"/>
    <mergeCell ref="G1242:H1242"/>
    <mergeCell ref="M1242:N1242"/>
    <mergeCell ref="R1242:Y1242"/>
    <mergeCell ref="A1236:D1236"/>
    <mergeCell ref="G1236:H1236"/>
    <mergeCell ref="M1236:N1236"/>
    <mergeCell ref="R1236:Y1236"/>
    <mergeCell ref="A1238:D1238"/>
    <mergeCell ref="G1238:H1238"/>
    <mergeCell ref="M1238:N1238"/>
    <mergeCell ref="R1238:Y1238"/>
    <mergeCell ref="A1232:D1232"/>
    <mergeCell ref="G1232:H1232"/>
    <mergeCell ref="M1232:N1232"/>
    <mergeCell ref="R1232:Y1232"/>
    <mergeCell ref="A1234:D1234"/>
    <mergeCell ref="G1234:H1234"/>
    <mergeCell ref="M1234:N1234"/>
    <mergeCell ref="R1234:Y1234"/>
    <mergeCell ref="A1252:D1252"/>
    <mergeCell ref="G1252:H1252"/>
    <mergeCell ref="M1252:N1252"/>
    <mergeCell ref="R1252:Y1252"/>
    <mergeCell ref="A1254:D1254"/>
    <mergeCell ref="G1254:H1254"/>
    <mergeCell ref="M1254:N1254"/>
    <mergeCell ref="R1254:Y1254"/>
    <mergeCell ref="A1248:D1248"/>
    <mergeCell ref="G1248:H1248"/>
    <mergeCell ref="M1248:N1248"/>
    <mergeCell ref="R1248:Y1248"/>
    <mergeCell ref="A1250:D1250"/>
    <mergeCell ref="G1250:H1250"/>
    <mergeCell ref="M1250:N1250"/>
    <mergeCell ref="R1250:Y1250"/>
    <mergeCell ref="A1244:D1244"/>
    <mergeCell ref="G1244:H1244"/>
    <mergeCell ref="M1244:N1244"/>
    <mergeCell ref="R1244:Y1244"/>
    <mergeCell ref="A1246:D1246"/>
    <mergeCell ref="G1246:H1246"/>
    <mergeCell ref="M1246:N1246"/>
    <mergeCell ref="R1246:Y1246"/>
    <mergeCell ref="A1264:D1264"/>
    <mergeCell ref="G1264:H1264"/>
    <mergeCell ref="M1264:N1264"/>
    <mergeCell ref="R1264:Y1264"/>
    <mergeCell ref="A1266:D1266"/>
    <mergeCell ref="G1266:H1266"/>
    <mergeCell ref="M1266:N1266"/>
    <mergeCell ref="R1266:Y1266"/>
    <mergeCell ref="A1260:D1260"/>
    <mergeCell ref="G1260:H1260"/>
    <mergeCell ref="M1260:N1260"/>
    <mergeCell ref="R1260:Y1260"/>
    <mergeCell ref="A1262:D1262"/>
    <mergeCell ref="G1262:H1262"/>
    <mergeCell ref="M1262:N1262"/>
    <mergeCell ref="R1262:Y1262"/>
    <mergeCell ref="A1256:D1256"/>
    <mergeCell ref="G1256:H1256"/>
    <mergeCell ref="M1256:N1256"/>
    <mergeCell ref="R1256:Y1256"/>
    <mergeCell ref="A1258:D1258"/>
    <mergeCell ref="G1258:H1258"/>
    <mergeCell ref="M1258:N1258"/>
    <mergeCell ref="R1258:Y1258"/>
    <mergeCell ref="A1276:D1276"/>
    <mergeCell ref="G1276:H1276"/>
    <mergeCell ref="M1276:N1276"/>
    <mergeCell ref="R1276:Y1276"/>
    <mergeCell ref="A1278:D1278"/>
    <mergeCell ref="G1278:H1278"/>
    <mergeCell ref="M1278:N1278"/>
    <mergeCell ref="R1278:Y1278"/>
    <mergeCell ref="A1272:D1272"/>
    <mergeCell ref="G1272:H1272"/>
    <mergeCell ref="M1272:N1272"/>
    <mergeCell ref="R1272:Y1272"/>
    <mergeCell ref="A1274:D1274"/>
    <mergeCell ref="G1274:H1274"/>
    <mergeCell ref="M1274:N1274"/>
    <mergeCell ref="R1274:Y1274"/>
    <mergeCell ref="A1268:D1268"/>
    <mergeCell ref="G1268:H1268"/>
    <mergeCell ref="M1268:N1268"/>
    <mergeCell ref="R1268:Y1268"/>
    <mergeCell ref="A1270:D1270"/>
    <mergeCell ref="G1270:H1270"/>
    <mergeCell ref="M1270:N1270"/>
    <mergeCell ref="R1270:Y1270"/>
    <mergeCell ref="A1288:D1288"/>
    <mergeCell ref="G1288:H1288"/>
    <mergeCell ref="M1288:N1288"/>
    <mergeCell ref="R1288:Y1288"/>
    <mergeCell ref="A1290:D1290"/>
    <mergeCell ref="G1290:H1290"/>
    <mergeCell ref="M1290:N1290"/>
    <mergeCell ref="R1290:Y1290"/>
    <mergeCell ref="A1284:D1284"/>
    <mergeCell ref="G1284:H1284"/>
    <mergeCell ref="M1284:N1284"/>
    <mergeCell ref="R1284:Y1284"/>
    <mergeCell ref="A1286:D1286"/>
    <mergeCell ref="G1286:H1286"/>
    <mergeCell ref="M1286:N1286"/>
    <mergeCell ref="R1286:Y1286"/>
    <mergeCell ref="A1280:D1280"/>
    <mergeCell ref="G1280:H1280"/>
    <mergeCell ref="M1280:N1280"/>
    <mergeCell ref="R1280:Y1280"/>
    <mergeCell ref="A1282:D1282"/>
    <mergeCell ref="G1282:H1282"/>
    <mergeCell ref="M1282:N1282"/>
    <mergeCell ref="R1282:Y1282"/>
    <mergeCell ref="A1300:D1300"/>
    <mergeCell ref="G1300:H1300"/>
    <mergeCell ref="M1300:N1300"/>
    <mergeCell ref="R1300:Y1300"/>
    <mergeCell ref="A1302:D1302"/>
    <mergeCell ref="G1302:H1302"/>
    <mergeCell ref="M1302:N1302"/>
    <mergeCell ref="R1302:Y1302"/>
    <mergeCell ref="A1296:D1296"/>
    <mergeCell ref="G1296:H1296"/>
    <mergeCell ref="M1296:N1296"/>
    <mergeCell ref="R1296:Y1296"/>
    <mergeCell ref="A1298:D1298"/>
    <mergeCell ref="G1298:H1298"/>
    <mergeCell ref="M1298:N1298"/>
    <mergeCell ref="R1298:Y1298"/>
    <mergeCell ref="A1292:D1292"/>
    <mergeCell ref="G1292:H1292"/>
    <mergeCell ref="M1292:N1292"/>
    <mergeCell ref="R1292:Y1292"/>
    <mergeCell ref="A1294:D1294"/>
    <mergeCell ref="G1294:H1294"/>
    <mergeCell ref="M1294:N1294"/>
    <mergeCell ref="R1294:Y1294"/>
    <mergeCell ref="A1311:D1311"/>
    <mergeCell ref="G1311:H1311"/>
    <mergeCell ref="M1311:N1311"/>
    <mergeCell ref="R1311:Y1311"/>
    <mergeCell ref="A1313:D1313"/>
    <mergeCell ref="G1313:H1313"/>
    <mergeCell ref="M1313:N1313"/>
    <mergeCell ref="R1313:Y1313"/>
    <mergeCell ref="A1307:D1307"/>
    <mergeCell ref="G1307:H1307"/>
    <mergeCell ref="M1307:N1307"/>
    <mergeCell ref="R1307:Y1307"/>
    <mergeCell ref="A1309:D1309"/>
    <mergeCell ref="G1309:H1309"/>
    <mergeCell ref="M1309:N1309"/>
    <mergeCell ref="R1309:Y1309"/>
    <mergeCell ref="A1304:D1304"/>
    <mergeCell ref="G1304:H1304"/>
    <mergeCell ref="M1304:N1304"/>
    <mergeCell ref="R1304:Y1304"/>
    <mergeCell ref="A1305:D1305"/>
    <mergeCell ref="G1305:H1305"/>
    <mergeCell ref="M1305:N1305"/>
    <mergeCell ref="R1305:Y1305"/>
    <mergeCell ref="A1323:D1323"/>
    <mergeCell ref="G1323:H1323"/>
    <mergeCell ref="M1323:N1323"/>
    <mergeCell ref="R1323:Y1323"/>
    <mergeCell ref="A1325:D1325"/>
    <mergeCell ref="G1325:H1325"/>
    <mergeCell ref="M1325:N1325"/>
    <mergeCell ref="R1325:Y1325"/>
    <mergeCell ref="A1319:D1319"/>
    <mergeCell ref="G1319:H1319"/>
    <mergeCell ref="M1319:N1319"/>
    <mergeCell ref="R1319:Y1319"/>
    <mergeCell ref="A1321:D1321"/>
    <mergeCell ref="G1321:H1321"/>
    <mergeCell ref="M1321:N1321"/>
    <mergeCell ref="R1321:Y1321"/>
    <mergeCell ref="A1315:D1315"/>
    <mergeCell ref="G1315:H1315"/>
    <mergeCell ref="M1315:N1315"/>
    <mergeCell ref="R1315:Y1315"/>
    <mergeCell ref="A1317:D1317"/>
    <mergeCell ref="G1317:H1317"/>
    <mergeCell ref="M1317:N1317"/>
    <mergeCell ref="R1317:Y1317"/>
    <mergeCell ref="A1335:D1335"/>
    <mergeCell ref="G1335:H1335"/>
    <mergeCell ref="M1335:N1335"/>
    <mergeCell ref="R1335:Y1335"/>
    <mergeCell ref="A1337:D1337"/>
    <mergeCell ref="G1337:H1337"/>
    <mergeCell ref="M1337:N1337"/>
    <mergeCell ref="R1337:Y1337"/>
    <mergeCell ref="A1331:D1331"/>
    <mergeCell ref="G1331:H1331"/>
    <mergeCell ref="M1331:N1331"/>
    <mergeCell ref="R1331:Y1331"/>
    <mergeCell ref="A1333:D1333"/>
    <mergeCell ref="G1333:H1333"/>
    <mergeCell ref="M1333:N1333"/>
    <mergeCell ref="R1333:Y1333"/>
    <mergeCell ref="A1327:D1327"/>
    <mergeCell ref="G1327:H1327"/>
    <mergeCell ref="M1327:N1327"/>
    <mergeCell ref="R1327:Y1327"/>
    <mergeCell ref="A1329:D1329"/>
    <mergeCell ref="G1329:H1329"/>
    <mergeCell ref="M1329:N1329"/>
    <mergeCell ref="R1329:Y1329"/>
    <mergeCell ref="A1347:D1347"/>
    <mergeCell ref="G1347:H1347"/>
    <mergeCell ref="M1347:N1347"/>
    <mergeCell ref="R1347:Y1347"/>
    <mergeCell ref="A1349:D1349"/>
    <mergeCell ref="G1349:H1349"/>
    <mergeCell ref="M1349:N1349"/>
    <mergeCell ref="R1349:Y1349"/>
    <mergeCell ref="A1343:D1343"/>
    <mergeCell ref="G1343:H1343"/>
    <mergeCell ref="M1343:N1343"/>
    <mergeCell ref="R1343:Y1343"/>
    <mergeCell ref="A1345:D1345"/>
    <mergeCell ref="G1345:H1345"/>
    <mergeCell ref="M1345:N1345"/>
    <mergeCell ref="R1345:Y1345"/>
    <mergeCell ref="A1339:D1339"/>
    <mergeCell ref="G1339:H1339"/>
    <mergeCell ref="M1339:N1339"/>
    <mergeCell ref="R1339:Y1339"/>
    <mergeCell ref="A1341:D1341"/>
    <mergeCell ref="G1341:H1341"/>
    <mergeCell ref="M1341:N1341"/>
    <mergeCell ref="R1341:Y1341"/>
    <mergeCell ref="A1359:D1359"/>
    <mergeCell ref="G1359:H1359"/>
    <mergeCell ref="M1359:N1359"/>
    <mergeCell ref="R1359:Y1359"/>
    <mergeCell ref="A1361:D1361"/>
    <mergeCell ref="G1361:H1361"/>
    <mergeCell ref="M1361:N1361"/>
    <mergeCell ref="R1361:Y1361"/>
    <mergeCell ref="A1355:D1355"/>
    <mergeCell ref="G1355:H1355"/>
    <mergeCell ref="M1355:N1355"/>
    <mergeCell ref="R1355:Y1355"/>
    <mergeCell ref="A1357:D1357"/>
    <mergeCell ref="G1357:H1357"/>
    <mergeCell ref="M1357:N1357"/>
    <mergeCell ref="R1357:Y1357"/>
    <mergeCell ref="A1351:D1351"/>
    <mergeCell ref="G1351:H1351"/>
    <mergeCell ref="M1351:N1351"/>
    <mergeCell ref="R1351:Y1351"/>
    <mergeCell ref="A1353:D1353"/>
    <mergeCell ref="G1353:H1353"/>
    <mergeCell ref="M1353:N1353"/>
    <mergeCell ref="R1353:Y1353"/>
    <mergeCell ref="A1371:D1371"/>
    <mergeCell ref="G1371:H1371"/>
    <mergeCell ref="M1371:N1371"/>
    <mergeCell ref="R1371:Y1371"/>
    <mergeCell ref="A1373:D1373"/>
    <mergeCell ref="G1373:H1373"/>
    <mergeCell ref="M1373:N1373"/>
    <mergeCell ref="R1373:Y1373"/>
    <mergeCell ref="A1367:D1367"/>
    <mergeCell ref="G1367:H1367"/>
    <mergeCell ref="M1367:N1367"/>
    <mergeCell ref="R1367:Y1367"/>
    <mergeCell ref="A1369:D1369"/>
    <mergeCell ref="G1369:H1369"/>
    <mergeCell ref="M1369:N1369"/>
    <mergeCell ref="R1369:Y1369"/>
    <mergeCell ref="A1363:D1363"/>
    <mergeCell ref="G1363:H1363"/>
    <mergeCell ref="M1363:N1363"/>
    <mergeCell ref="R1363:Y1363"/>
    <mergeCell ref="A1365:D1365"/>
    <mergeCell ref="G1365:H1365"/>
    <mergeCell ref="M1365:N1365"/>
    <mergeCell ref="R1365:Y1365"/>
    <mergeCell ref="A1383:D1383"/>
    <mergeCell ref="G1383:H1383"/>
    <mergeCell ref="M1383:N1383"/>
    <mergeCell ref="R1383:Y1383"/>
    <mergeCell ref="A1384:D1384"/>
    <mergeCell ref="G1384:H1384"/>
    <mergeCell ref="M1384:N1384"/>
    <mergeCell ref="R1384:Y1384"/>
    <mergeCell ref="A1379:D1379"/>
    <mergeCell ref="G1379:H1379"/>
    <mergeCell ref="M1379:N1379"/>
    <mergeCell ref="R1379:Y1379"/>
    <mergeCell ref="A1381:D1381"/>
    <mergeCell ref="G1381:H1381"/>
    <mergeCell ref="M1381:N1381"/>
    <mergeCell ref="R1381:Y1381"/>
    <mergeCell ref="A1375:D1375"/>
    <mergeCell ref="G1375:H1375"/>
    <mergeCell ref="M1375:N1375"/>
    <mergeCell ref="R1375:Y1375"/>
    <mergeCell ref="A1377:D1377"/>
    <mergeCell ref="G1377:H1377"/>
    <mergeCell ref="M1377:N1377"/>
    <mergeCell ref="R1377:Y1377"/>
    <mergeCell ref="A1394:D1394"/>
    <mergeCell ref="G1394:H1394"/>
    <mergeCell ref="M1394:N1394"/>
    <mergeCell ref="R1394:Y1394"/>
    <mergeCell ref="A1396:D1396"/>
    <mergeCell ref="G1396:H1396"/>
    <mergeCell ref="M1396:N1396"/>
    <mergeCell ref="R1396:Y1396"/>
    <mergeCell ref="A1390:D1390"/>
    <mergeCell ref="G1390:H1390"/>
    <mergeCell ref="M1390:N1390"/>
    <mergeCell ref="R1390:Y1390"/>
    <mergeCell ref="A1392:D1392"/>
    <mergeCell ref="G1392:H1392"/>
    <mergeCell ref="M1392:N1392"/>
    <mergeCell ref="R1392:Y1392"/>
    <mergeCell ref="A1386:D1386"/>
    <mergeCell ref="G1386:H1386"/>
    <mergeCell ref="M1386:N1386"/>
    <mergeCell ref="R1386:Y1386"/>
    <mergeCell ref="A1388:D1388"/>
    <mergeCell ref="G1388:H1388"/>
    <mergeCell ref="M1388:N1388"/>
    <mergeCell ref="R1388:Y1388"/>
    <mergeCell ref="A1406:D1406"/>
    <mergeCell ref="G1406:H1406"/>
    <mergeCell ref="M1406:N1406"/>
    <mergeCell ref="R1406:Y1406"/>
    <mergeCell ref="A1408:D1408"/>
    <mergeCell ref="G1408:H1408"/>
    <mergeCell ref="M1408:N1408"/>
    <mergeCell ref="R1408:Y1408"/>
    <mergeCell ref="A1402:D1402"/>
    <mergeCell ref="G1402:H1402"/>
    <mergeCell ref="M1402:N1402"/>
    <mergeCell ref="R1402:Y1402"/>
    <mergeCell ref="A1404:D1404"/>
    <mergeCell ref="G1404:H1404"/>
    <mergeCell ref="M1404:N1404"/>
    <mergeCell ref="R1404:Y1404"/>
    <mergeCell ref="A1398:D1398"/>
    <mergeCell ref="G1398:H1398"/>
    <mergeCell ref="M1398:N1398"/>
    <mergeCell ref="R1398:Y1398"/>
    <mergeCell ref="A1400:D1400"/>
    <mergeCell ref="G1400:H1400"/>
    <mergeCell ref="M1400:N1400"/>
    <mergeCell ref="R1400:Y1400"/>
    <mergeCell ref="A1418:D1418"/>
    <mergeCell ref="G1418:H1418"/>
    <mergeCell ref="M1418:N1418"/>
    <mergeCell ref="R1418:Y1418"/>
    <mergeCell ref="A1420:D1420"/>
    <mergeCell ref="G1420:H1420"/>
    <mergeCell ref="M1420:N1420"/>
    <mergeCell ref="R1420:Y1420"/>
    <mergeCell ref="A1414:D1414"/>
    <mergeCell ref="G1414:H1414"/>
    <mergeCell ref="M1414:N1414"/>
    <mergeCell ref="R1414:Y1414"/>
    <mergeCell ref="A1416:D1416"/>
    <mergeCell ref="G1416:H1416"/>
    <mergeCell ref="M1416:N1416"/>
    <mergeCell ref="R1416:Y1416"/>
    <mergeCell ref="A1410:D1410"/>
    <mergeCell ref="G1410:H1410"/>
    <mergeCell ref="M1410:N1410"/>
    <mergeCell ref="R1410:Y1410"/>
    <mergeCell ref="A1412:D1412"/>
    <mergeCell ref="G1412:H1412"/>
    <mergeCell ref="M1412:N1412"/>
    <mergeCell ref="R1412:Y1412"/>
    <mergeCell ref="A1430:D1430"/>
    <mergeCell ref="G1430:H1430"/>
    <mergeCell ref="M1430:N1430"/>
    <mergeCell ref="R1430:Y1430"/>
    <mergeCell ref="A1432:D1432"/>
    <mergeCell ref="G1432:H1432"/>
    <mergeCell ref="M1432:N1432"/>
    <mergeCell ref="R1432:Y1432"/>
    <mergeCell ref="A1426:D1426"/>
    <mergeCell ref="G1426:H1426"/>
    <mergeCell ref="M1426:N1426"/>
    <mergeCell ref="R1426:Y1426"/>
    <mergeCell ref="A1428:D1428"/>
    <mergeCell ref="G1428:H1428"/>
    <mergeCell ref="M1428:N1428"/>
    <mergeCell ref="R1428:Y1428"/>
    <mergeCell ref="A1422:D1422"/>
    <mergeCell ref="G1422:H1422"/>
    <mergeCell ref="M1422:N1422"/>
    <mergeCell ref="R1422:Y1422"/>
    <mergeCell ref="A1424:D1424"/>
    <mergeCell ref="G1424:H1424"/>
    <mergeCell ref="M1424:N1424"/>
    <mergeCell ref="R1424:Y1424"/>
    <mergeCell ref="A1442:D1442"/>
    <mergeCell ref="G1442:H1442"/>
    <mergeCell ref="M1442:N1442"/>
    <mergeCell ref="R1442:Y1442"/>
    <mergeCell ref="A1444:D1444"/>
    <mergeCell ref="G1444:H1444"/>
    <mergeCell ref="M1444:N1444"/>
    <mergeCell ref="R1444:Y1444"/>
    <mergeCell ref="A1438:D1438"/>
    <mergeCell ref="G1438:H1438"/>
    <mergeCell ref="M1438:N1438"/>
    <mergeCell ref="R1438:Y1438"/>
    <mergeCell ref="A1440:D1440"/>
    <mergeCell ref="G1440:H1440"/>
    <mergeCell ref="M1440:N1440"/>
    <mergeCell ref="R1440:Y1440"/>
    <mergeCell ref="A1434:D1434"/>
    <mergeCell ref="G1434:H1434"/>
    <mergeCell ref="M1434:N1434"/>
    <mergeCell ref="R1434:Y1434"/>
    <mergeCell ref="A1436:D1436"/>
    <mergeCell ref="G1436:H1436"/>
    <mergeCell ref="M1436:N1436"/>
    <mergeCell ref="R1436:Y1436"/>
    <mergeCell ref="A1454:D1454"/>
    <mergeCell ref="G1454:H1454"/>
    <mergeCell ref="M1454:N1454"/>
    <mergeCell ref="R1454:Y1454"/>
    <mergeCell ref="A1456:D1456"/>
    <mergeCell ref="G1456:H1456"/>
    <mergeCell ref="M1456:N1456"/>
    <mergeCell ref="R1456:Y1456"/>
    <mergeCell ref="A1450:D1450"/>
    <mergeCell ref="G1450:H1450"/>
    <mergeCell ref="M1450:N1450"/>
    <mergeCell ref="R1450:Y1450"/>
    <mergeCell ref="A1452:D1452"/>
    <mergeCell ref="G1452:H1452"/>
    <mergeCell ref="M1452:N1452"/>
    <mergeCell ref="R1452:Y1452"/>
    <mergeCell ref="A1446:D1446"/>
    <mergeCell ref="G1446:H1446"/>
    <mergeCell ref="M1446:N1446"/>
    <mergeCell ref="R1446:Y1446"/>
    <mergeCell ref="A1448:D1448"/>
    <mergeCell ref="G1448:H1448"/>
    <mergeCell ref="M1448:N1448"/>
    <mergeCell ref="R1448:Y1448"/>
    <mergeCell ref="A1465:D1465"/>
    <mergeCell ref="G1465:H1465"/>
    <mergeCell ref="M1465:N1465"/>
    <mergeCell ref="R1465:Y1465"/>
    <mergeCell ref="A1467:D1467"/>
    <mergeCell ref="G1467:H1467"/>
    <mergeCell ref="M1467:N1467"/>
    <mergeCell ref="R1467:Y1467"/>
    <mergeCell ref="A1462:D1462"/>
    <mergeCell ref="G1462:H1462"/>
    <mergeCell ref="M1462:N1462"/>
    <mergeCell ref="R1462:Y1462"/>
    <mergeCell ref="A1463:D1463"/>
    <mergeCell ref="G1463:H1463"/>
    <mergeCell ref="M1463:N1463"/>
    <mergeCell ref="R1463:Y1463"/>
    <mergeCell ref="A1458:D1458"/>
    <mergeCell ref="G1458:H1458"/>
    <mergeCell ref="M1458:N1458"/>
    <mergeCell ref="R1458:Y1458"/>
    <mergeCell ref="A1460:D1460"/>
    <mergeCell ref="G1460:H1460"/>
    <mergeCell ref="M1460:N1460"/>
    <mergeCell ref="R1460:Y1460"/>
    <mergeCell ref="A1477:D1477"/>
    <mergeCell ref="G1477:H1477"/>
    <mergeCell ref="M1477:N1477"/>
    <mergeCell ref="R1477:Y1477"/>
    <mergeCell ref="A1479:D1479"/>
    <mergeCell ref="G1479:H1479"/>
    <mergeCell ref="M1479:N1479"/>
    <mergeCell ref="R1479:Y1479"/>
    <mergeCell ref="A1473:D1473"/>
    <mergeCell ref="G1473:H1473"/>
    <mergeCell ref="M1473:N1473"/>
    <mergeCell ref="R1473:Y1473"/>
    <mergeCell ref="A1475:D1475"/>
    <mergeCell ref="G1475:H1475"/>
    <mergeCell ref="M1475:N1475"/>
    <mergeCell ref="R1475:Y1475"/>
    <mergeCell ref="A1469:D1469"/>
    <mergeCell ref="G1469:H1469"/>
    <mergeCell ref="M1469:N1469"/>
    <mergeCell ref="R1469:Y1469"/>
    <mergeCell ref="A1471:D1471"/>
    <mergeCell ref="G1471:H1471"/>
    <mergeCell ref="M1471:N1471"/>
    <mergeCell ref="R1471:Y1471"/>
    <mergeCell ref="A1489:D1489"/>
    <mergeCell ref="G1489:H1489"/>
    <mergeCell ref="M1489:N1489"/>
    <mergeCell ref="R1489:Y1489"/>
    <mergeCell ref="A1491:D1491"/>
    <mergeCell ref="G1491:H1491"/>
    <mergeCell ref="M1491:N1491"/>
    <mergeCell ref="R1491:Y1491"/>
    <mergeCell ref="A1485:D1485"/>
    <mergeCell ref="G1485:H1485"/>
    <mergeCell ref="M1485:N1485"/>
    <mergeCell ref="R1485:Y1485"/>
    <mergeCell ref="A1487:D1487"/>
    <mergeCell ref="G1487:H1487"/>
    <mergeCell ref="M1487:N1487"/>
    <mergeCell ref="R1487:Y1487"/>
    <mergeCell ref="A1481:D1481"/>
    <mergeCell ref="G1481:H1481"/>
    <mergeCell ref="M1481:N1481"/>
    <mergeCell ref="R1481:Y1481"/>
    <mergeCell ref="A1483:D1483"/>
    <mergeCell ref="G1483:H1483"/>
    <mergeCell ref="M1483:N1483"/>
    <mergeCell ref="R1483:Y1483"/>
    <mergeCell ref="A1501:D1501"/>
    <mergeCell ref="G1501:H1501"/>
    <mergeCell ref="M1501:N1501"/>
    <mergeCell ref="R1501:Y1501"/>
    <mergeCell ref="A1503:D1503"/>
    <mergeCell ref="G1503:H1503"/>
    <mergeCell ref="M1503:N1503"/>
    <mergeCell ref="R1503:Y1503"/>
    <mergeCell ref="A1497:D1497"/>
    <mergeCell ref="G1497:H1497"/>
    <mergeCell ref="M1497:N1497"/>
    <mergeCell ref="R1497:Y1497"/>
    <mergeCell ref="A1499:D1499"/>
    <mergeCell ref="G1499:H1499"/>
    <mergeCell ref="M1499:N1499"/>
    <mergeCell ref="R1499:Y1499"/>
    <mergeCell ref="A1493:D1493"/>
    <mergeCell ref="G1493:H1493"/>
    <mergeCell ref="M1493:N1493"/>
    <mergeCell ref="R1493:Y1493"/>
    <mergeCell ref="A1495:D1495"/>
    <mergeCell ref="G1495:H1495"/>
    <mergeCell ref="M1495:N1495"/>
    <mergeCell ref="R1495:Y1495"/>
    <mergeCell ref="A1513:D1513"/>
    <mergeCell ref="G1513:H1513"/>
    <mergeCell ref="M1513:N1513"/>
    <mergeCell ref="R1513:Y1513"/>
    <mergeCell ref="A1515:D1515"/>
    <mergeCell ref="G1515:H1515"/>
    <mergeCell ref="M1515:N1515"/>
    <mergeCell ref="R1515:Y1515"/>
    <mergeCell ref="A1509:D1509"/>
    <mergeCell ref="G1509:H1509"/>
    <mergeCell ref="M1509:N1509"/>
    <mergeCell ref="R1509:Y1509"/>
    <mergeCell ref="A1511:D1511"/>
    <mergeCell ref="G1511:H1511"/>
    <mergeCell ref="M1511:N1511"/>
    <mergeCell ref="R1511:Y1511"/>
    <mergeCell ref="A1505:D1505"/>
    <mergeCell ref="G1505:H1505"/>
    <mergeCell ref="M1505:N1505"/>
    <mergeCell ref="R1505:Y1505"/>
    <mergeCell ref="A1507:D1507"/>
    <mergeCell ref="G1507:H1507"/>
    <mergeCell ref="M1507:N1507"/>
    <mergeCell ref="R1507:Y1507"/>
    <mergeCell ref="A1525:D1525"/>
    <mergeCell ref="G1525:H1525"/>
    <mergeCell ref="M1525:N1525"/>
    <mergeCell ref="R1525:Y1525"/>
    <mergeCell ref="A1527:D1527"/>
    <mergeCell ref="G1527:H1527"/>
    <mergeCell ref="M1527:N1527"/>
    <mergeCell ref="R1527:Y1527"/>
    <mergeCell ref="A1521:D1521"/>
    <mergeCell ref="G1521:H1521"/>
    <mergeCell ref="M1521:N1521"/>
    <mergeCell ref="R1521:Y1521"/>
    <mergeCell ref="A1523:D1523"/>
    <mergeCell ref="G1523:H1523"/>
    <mergeCell ref="M1523:N1523"/>
    <mergeCell ref="R1523:Y1523"/>
    <mergeCell ref="A1517:D1517"/>
    <mergeCell ref="G1517:H1517"/>
    <mergeCell ref="M1517:N1517"/>
    <mergeCell ref="R1517:Y1517"/>
    <mergeCell ref="A1519:D1519"/>
    <mergeCell ref="G1519:H1519"/>
    <mergeCell ref="M1519:N1519"/>
    <mergeCell ref="R1519:Y1519"/>
    <mergeCell ref="A1537:D1537"/>
    <mergeCell ref="G1537:H1537"/>
    <mergeCell ref="M1537:N1537"/>
    <mergeCell ref="R1537:Y1537"/>
    <mergeCell ref="A1539:D1539"/>
    <mergeCell ref="G1539:H1539"/>
    <mergeCell ref="M1539:N1539"/>
    <mergeCell ref="R1539:Y1539"/>
    <mergeCell ref="A1533:D1533"/>
    <mergeCell ref="G1533:H1533"/>
    <mergeCell ref="M1533:N1533"/>
    <mergeCell ref="R1533:Y1533"/>
    <mergeCell ref="A1535:D1535"/>
    <mergeCell ref="G1535:H1535"/>
    <mergeCell ref="M1535:N1535"/>
    <mergeCell ref="R1535:Y1535"/>
    <mergeCell ref="A1529:D1529"/>
    <mergeCell ref="G1529:H1529"/>
    <mergeCell ref="M1529:N1529"/>
    <mergeCell ref="R1529:Y1529"/>
    <mergeCell ref="A1531:D1531"/>
    <mergeCell ref="G1531:H1531"/>
    <mergeCell ref="M1531:N1531"/>
    <mergeCell ref="R1531:Y1531"/>
    <mergeCell ref="A1548:D1548"/>
    <mergeCell ref="G1548:H1548"/>
    <mergeCell ref="M1548:N1548"/>
    <mergeCell ref="R1548:Y1548"/>
    <mergeCell ref="A1550:D1550"/>
    <mergeCell ref="G1550:H1550"/>
    <mergeCell ref="M1550:N1550"/>
    <mergeCell ref="R1550:Y1550"/>
    <mergeCell ref="A1544:D1544"/>
    <mergeCell ref="G1544:H1544"/>
    <mergeCell ref="M1544:N1544"/>
    <mergeCell ref="R1544:Y1544"/>
    <mergeCell ref="A1546:D1546"/>
    <mergeCell ref="G1546:H1546"/>
    <mergeCell ref="M1546:N1546"/>
    <mergeCell ref="R1546:Y1546"/>
    <mergeCell ref="A1541:D1541"/>
    <mergeCell ref="G1541:H1541"/>
    <mergeCell ref="M1541:N1541"/>
    <mergeCell ref="R1541:Y1541"/>
    <mergeCell ref="A1542:D1542"/>
    <mergeCell ref="G1542:H1542"/>
    <mergeCell ref="M1542:N1542"/>
    <mergeCell ref="R1542:Y1542"/>
    <mergeCell ref="A1560:D1560"/>
    <mergeCell ref="G1560:H1560"/>
    <mergeCell ref="M1560:N1560"/>
    <mergeCell ref="R1560:Y1560"/>
    <mergeCell ref="A1562:D1562"/>
    <mergeCell ref="G1562:H1562"/>
    <mergeCell ref="M1562:N1562"/>
    <mergeCell ref="R1562:Y1562"/>
    <mergeCell ref="A1556:D1556"/>
    <mergeCell ref="G1556:H1556"/>
    <mergeCell ref="M1556:N1556"/>
    <mergeCell ref="R1556:Y1556"/>
    <mergeCell ref="A1558:D1558"/>
    <mergeCell ref="G1558:H1558"/>
    <mergeCell ref="M1558:N1558"/>
    <mergeCell ref="R1558:Y1558"/>
    <mergeCell ref="A1552:D1552"/>
    <mergeCell ref="G1552:H1552"/>
    <mergeCell ref="M1552:N1552"/>
    <mergeCell ref="R1552:Y1552"/>
    <mergeCell ref="A1554:D1554"/>
    <mergeCell ref="G1554:H1554"/>
    <mergeCell ref="M1554:N1554"/>
    <mergeCell ref="R1554:Y1554"/>
    <mergeCell ref="A1572:D1572"/>
    <mergeCell ref="G1572:H1572"/>
    <mergeCell ref="M1572:N1572"/>
    <mergeCell ref="R1572:Y1572"/>
    <mergeCell ref="A1574:D1574"/>
    <mergeCell ref="G1574:H1574"/>
    <mergeCell ref="M1574:N1574"/>
    <mergeCell ref="R1574:Y1574"/>
    <mergeCell ref="A1568:D1568"/>
    <mergeCell ref="G1568:H1568"/>
    <mergeCell ref="M1568:N1568"/>
    <mergeCell ref="R1568:Y1568"/>
    <mergeCell ref="A1570:D1570"/>
    <mergeCell ref="G1570:H1570"/>
    <mergeCell ref="M1570:N1570"/>
    <mergeCell ref="R1570:Y1570"/>
    <mergeCell ref="A1564:D1564"/>
    <mergeCell ref="G1564:H1564"/>
    <mergeCell ref="M1564:N1564"/>
    <mergeCell ref="R1564:Y1564"/>
    <mergeCell ref="A1566:D1566"/>
    <mergeCell ref="G1566:H1566"/>
    <mergeCell ref="M1566:N1566"/>
    <mergeCell ref="R1566:Y1566"/>
    <mergeCell ref="A1584:D1584"/>
    <mergeCell ref="G1584:H1584"/>
    <mergeCell ref="M1584:N1584"/>
    <mergeCell ref="R1584:Y1584"/>
    <mergeCell ref="A1586:D1586"/>
    <mergeCell ref="G1586:H1586"/>
    <mergeCell ref="M1586:N1586"/>
    <mergeCell ref="R1586:Y1586"/>
    <mergeCell ref="A1580:D1580"/>
    <mergeCell ref="G1580:H1580"/>
    <mergeCell ref="M1580:N1580"/>
    <mergeCell ref="R1580:Y1580"/>
    <mergeCell ref="A1582:D1582"/>
    <mergeCell ref="G1582:H1582"/>
    <mergeCell ref="M1582:N1582"/>
    <mergeCell ref="R1582:Y1582"/>
    <mergeCell ref="A1576:D1576"/>
    <mergeCell ref="G1576:H1576"/>
    <mergeCell ref="M1576:N1576"/>
    <mergeCell ref="R1576:Y1576"/>
    <mergeCell ref="A1578:D1578"/>
    <mergeCell ref="G1578:H1578"/>
    <mergeCell ref="M1578:N1578"/>
    <mergeCell ref="R1578:Y1578"/>
    <mergeCell ref="A1596:D1596"/>
    <mergeCell ref="G1596:H1596"/>
    <mergeCell ref="M1596:N1596"/>
    <mergeCell ref="R1596:Y1596"/>
    <mergeCell ref="A1598:D1598"/>
    <mergeCell ref="G1598:H1598"/>
    <mergeCell ref="M1598:N1598"/>
    <mergeCell ref="R1598:Y1598"/>
    <mergeCell ref="A1592:D1592"/>
    <mergeCell ref="G1592:H1592"/>
    <mergeCell ref="M1592:N1592"/>
    <mergeCell ref="R1592:Y1592"/>
    <mergeCell ref="A1594:D1594"/>
    <mergeCell ref="G1594:H1594"/>
    <mergeCell ref="M1594:N1594"/>
    <mergeCell ref="R1594:Y1594"/>
    <mergeCell ref="A1588:D1588"/>
    <mergeCell ref="G1588:H1588"/>
    <mergeCell ref="M1588:N1588"/>
    <mergeCell ref="R1588:Y1588"/>
    <mergeCell ref="A1590:D1590"/>
    <mergeCell ref="G1590:H1590"/>
    <mergeCell ref="M1590:N1590"/>
    <mergeCell ref="R1590:Y1590"/>
    <mergeCell ref="A1608:D1608"/>
    <mergeCell ref="G1608:H1608"/>
    <mergeCell ref="M1608:N1608"/>
    <mergeCell ref="R1608:Y1608"/>
    <mergeCell ref="A1610:D1610"/>
    <mergeCell ref="G1610:H1610"/>
    <mergeCell ref="M1610:N1610"/>
    <mergeCell ref="R1610:Y1610"/>
    <mergeCell ref="A1604:D1604"/>
    <mergeCell ref="G1604:H1604"/>
    <mergeCell ref="M1604:N1604"/>
    <mergeCell ref="R1604:Y1604"/>
    <mergeCell ref="A1606:D1606"/>
    <mergeCell ref="G1606:H1606"/>
    <mergeCell ref="M1606:N1606"/>
    <mergeCell ref="R1606:Y1606"/>
    <mergeCell ref="A1600:D1600"/>
    <mergeCell ref="G1600:H1600"/>
    <mergeCell ref="M1600:N1600"/>
    <mergeCell ref="R1600:Y1600"/>
    <mergeCell ref="A1602:D1602"/>
    <mergeCell ref="G1602:H1602"/>
    <mergeCell ref="M1602:N1602"/>
    <mergeCell ref="R1602:Y1602"/>
    <mergeCell ref="A1620:D1620"/>
    <mergeCell ref="G1620:H1620"/>
    <mergeCell ref="M1620:N1620"/>
    <mergeCell ref="R1620:Y1620"/>
    <mergeCell ref="A1621:D1621"/>
    <mergeCell ref="G1621:H1621"/>
    <mergeCell ref="M1621:N1621"/>
    <mergeCell ref="R1621:Y1621"/>
    <mergeCell ref="A1616:D1616"/>
    <mergeCell ref="G1616:H1616"/>
    <mergeCell ref="M1616:N1616"/>
    <mergeCell ref="R1616:Y1616"/>
    <mergeCell ref="A1618:D1618"/>
    <mergeCell ref="G1618:H1618"/>
    <mergeCell ref="M1618:N1618"/>
    <mergeCell ref="R1618:Y1618"/>
    <mergeCell ref="A1612:D1612"/>
    <mergeCell ref="G1612:H1612"/>
    <mergeCell ref="M1612:N1612"/>
    <mergeCell ref="R1612:Y1612"/>
    <mergeCell ref="A1614:D1614"/>
    <mergeCell ref="G1614:H1614"/>
    <mergeCell ref="M1614:N1614"/>
    <mergeCell ref="R1614:Y1614"/>
    <mergeCell ref="A1631:D1631"/>
    <mergeCell ref="G1631:H1631"/>
    <mergeCell ref="M1631:N1631"/>
    <mergeCell ref="R1631:Y1631"/>
    <mergeCell ref="A1633:D1633"/>
    <mergeCell ref="G1633:H1633"/>
    <mergeCell ref="M1633:N1633"/>
    <mergeCell ref="R1633:Y1633"/>
    <mergeCell ref="A1627:D1627"/>
    <mergeCell ref="G1627:H1627"/>
    <mergeCell ref="M1627:N1627"/>
    <mergeCell ref="R1627:Y1627"/>
    <mergeCell ref="A1629:D1629"/>
    <mergeCell ref="G1629:H1629"/>
    <mergeCell ref="M1629:N1629"/>
    <mergeCell ref="R1629:Y1629"/>
    <mergeCell ref="A1623:D1623"/>
    <mergeCell ref="G1623:H1623"/>
    <mergeCell ref="M1623:N1623"/>
    <mergeCell ref="R1623:Y1623"/>
    <mergeCell ref="A1625:D1625"/>
    <mergeCell ref="G1625:H1625"/>
    <mergeCell ref="M1625:N1625"/>
    <mergeCell ref="R1625:Y1625"/>
    <mergeCell ref="A1643:D1643"/>
    <mergeCell ref="G1643:H1643"/>
    <mergeCell ref="M1643:N1643"/>
    <mergeCell ref="R1643:Y1643"/>
    <mergeCell ref="A1645:D1645"/>
    <mergeCell ref="G1645:H1645"/>
    <mergeCell ref="M1645:N1645"/>
    <mergeCell ref="R1645:Y1645"/>
    <mergeCell ref="A1639:D1639"/>
    <mergeCell ref="G1639:H1639"/>
    <mergeCell ref="M1639:N1639"/>
    <mergeCell ref="R1639:Y1639"/>
    <mergeCell ref="A1641:D1641"/>
    <mergeCell ref="G1641:H1641"/>
    <mergeCell ref="M1641:N1641"/>
    <mergeCell ref="R1641:Y1641"/>
    <mergeCell ref="A1635:D1635"/>
    <mergeCell ref="G1635:H1635"/>
    <mergeCell ref="M1635:N1635"/>
    <mergeCell ref="R1635:Y1635"/>
    <mergeCell ref="A1637:D1637"/>
    <mergeCell ref="G1637:H1637"/>
    <mergeCell ref="M1637:N1637"/>
    <mergeCell ref="R1637:Y1637"/>
    <mergeCell ref="A1655:D1655"/>
    <mergeCell ref="G1655:H1655"/>
    <mergeCell ref="M1655:N1655"/>
    <mergeCell ref="R1655:Y1655"/>
    <mergeCell ref="A1657:D1657"/>
    <mergeCell ref="G1657:H1657"/>
    <mergeCell ref="M1657:N1657"/>
    <mergeCell ref="R1657:Y1657"/>
    <mergeCell ref="A1651:D1651"/>
    <mergeCell ref="G1651:H1651"/>
    <mergeCell ref="M1651:N1651"/>
    <mergeCell ref="R1651:Y1651"/>
    <mergeCell ref="A1653:D1653"/>
    <mergeCell ref="G1653:H1653"/>
    <mergeCell ref="M1653:N1653"/>
    <mergeCell ref="R1653:Y1653"/>
    <mergeCell ref="A1647:D1647"/>
    <mergeCell ref="G1647:H1647"/>
    <mergeCell ref="M1647:N1647"/>
    <mergeCell ref="R1647:Y1647"/>
    <mergeCell ref="A1649:D1649"/>
    <mergeCell ref="G1649:H1649"/>
    <mergeCell ref="M1649:N1649"/>
    <mergeCell ref="R1649:Y1649"/>
    <mergeCell ref="A1667:D1667"/>
    <mergeCell ref="G1667:H1667"/>
    <mergeCell ref="M1667:N1667"/>
    <mergeCell ref="R1667:Y1667"/>
    <mergeCell ref="A1669:D1669"/>
    <mergeCell ref="G1669:H1669"/>
    <mergeCell ref="M1669:N1669"/>
    <mergeCell ref="R1669:Y1669"/>
    <mergeCell ref="A1663:D1663"/>
    <mergeCell ref="G1663:H1663"/>
    <mergeCell ref="M1663:N1663"/>
    <mergeCell ref="R1663:Y1663"/>
    <mergeCell ref="A1665:D1665"/>
    <mergeCell ref="G1665:H1665"/>
    <mergeCell ref="M1665:N1665"/>
    <mergeCell ref="R1665:Y1665"/>
    <mergeCell ref="A1659:D1659"/>
    <mergeCell ref="G1659:H1659"/>
    <mergeCell ref="M1659:N1659"/>
    <mergeCell ref="R1659:Y1659"/>
    <mergeCell ref="A1661:D1661"/>
    <mergeCell ref="G1661:H1661"/>
    <mergeCell ref="M1661:N1661"/>
    <mergeCell ref="R1661:Y1661"/>
    <mergeCell ref="A1679:D1679"/>
    <mergeCell ref="G1679:H1679"/>
    <mergeCell ref="M1679:N1679"/>
    <mergeCell ref="R1679:Y1679"/>
    <mergeCell ref="A1681:D1681"/>
    <mergeCell ref="G1681:H1681"/>
    <mergeCell ref="M1681:N1681"/>
    <mergeCell ref="R1681:Y1681"/>
    <mergeCell ref="A1675:D1675"/>
    <mergeCell ref="G1675:H1675"/>
    <mergeCell ref="M1675:N1675"/>
    <mergeCell ref="R1675:Y1675"/>
    <mergeCell ref="A1677:D1677"/>
    <mergeCell ref="G1677:H1677"/>
    <mergeCell ref="M1677:N1677"/>
    <mergeCell ref="R1677:Y1677"/>
    <mergeCell ref="A1671:D1671"/>
    <mergeCell ref="G1671:H1671"/>
    <mergeCell ref="M1671:N1671"/>
    <mergeCell ref="R1671:Y1671"/>
    <mergeCell ref="A1673:D1673"/>
    <mergeCell ref="G1673:H1673"/>
    <mergeCell ref="M1673:N1673"/>
    <mergeCell ref="R1673:Y1673"/>
    <mergeCell ref="A1691:D1691"/>
    <mergeCell ref="G1691:H1691"/>
    <mergeCell ref="M1691:N1691"/>
    <mergeCell ref="R1691:Y1691"/>
    <mergeCell ref="A1693:D1693"/>
    <mergeCell ref="G1693:H1693"/>
    <mergeCell ref="M1693:N1693"/>
    <mergeCell ref="R1693:Y1693"/>
    <mergeCell ref="A1687:D1687"/>
    <mergeCell ref="G1687:H1687"/>
    <mergeCell ref="M1687:N1687"/>
    <mergeCell ref="R1687:Y1687"/>
    <mergeCell ref="A1689:D1689"/>
    <mergeCell ref="G1689:H1689"/>
    <mergeCell ref="M1689:N1689"/>
    <mergeCell ref="R1689:Y1689"/>
    <mergeCell ref="A1683:D1683"/>
    <mergeCell ref="G1683:H1683"/>
    <mergeCell ref="M1683:N1683"/>
    <mergeCell ref="R1683:Y1683"/>
    <mergeCell ref="A1685:D1685"/>
    <mergeCell ref="G1685:H1685"/>
    <mergeCell ref="M1685:N1685"/>
    <mergeCell ref="R1685:Y1685"/>
    <mergeCell ref="A1702:D1702"/>
    <mergeCell ref="G1702:H1702"/>
    <mergeCell ref="M1702:N1702"/>
    <mergeCell ref="R1702:Y1702"/>
    <mergeCell ref="A1704:D1704"/>
    <mergeCell ref="G1704:H1704"/>
    <mergeCell ref="M1704:N1704"/>
    <mergeCell ref="R1704:Y1704"/>
    <mergeCell ref="A1699:D1699"/>
    <mergeCell ref="G1699:H1699"/>
    <mergeCell ref="M1699:N1699"/>
    <mergeCell ref="R1699:Y1699"/>
    <mergeCell ref="A1700:D1700"/>
    <mergeCell ref="G1700:H1700"/>
    <mergeCell ref="M1700:N1700"/>
    <mergeCell ref="R1700:Y1700"/>
    <mergeCell ref="A1695:D1695"/>
    <mergeCell ref="G1695:H1695"/>
    <mergeCell ref="M1695:N1695"/>
    <mergeCell ref="R1695:Y1695"/>
    <mergeCell ref="A1697:D1697"/>
    <mergeCell ref="G1697:H1697"/>
    <mergeCell ref="M1697:N1697"/>
    <mergeCell ref="R1697:Y1697"/>
    <mergeCell ref="A1714:D1714"/>
    <mergeCell ref="G1714:H1714"/>
    <mergeCell ref="M1714:N1714"/>
    <mergeCell ref="R1714:Y1714"/>
    <mergeCell ref="A1716:D1716"/>
    <mergeCell ref="G1716:H1716"/>
    <mergeCell ref="M1716:N1716"/>
    <mergeCell ref="R1716:Y1716"/>
    <mergeCell ref="A1710:D1710"/>
    <mergeCell ref="G1710:H1710"/>
    <mergeCell ref="M1710:N1710"/>
    <mergeCell ref="R1710:Y1710"/>
    <mergeCell ref="A1712:D1712"/>
    <mergeCell ref="G1712:H1712"/>
    <mergeCell ref="M1712:N1712"/>
    <mergeCell ref="R1712:Y1712"/>
    <mergeCell ref="A1706:D1706"/>
    <mergeCell ref="G1706:H1706"/>
    <mergeCell ref="M1706:N1706"/>
    <mergeCell ref="R1706:Y1706"/>
    <mergeCell ref="A1708:D1708"/>
    <mergeCell ref="G1708:H1708"/>
    <mergeCell ref="M1708:N1708"/>
    <mergeCell ref="R1708:Y1708"/>
    <mergeCell ref="A1726:D1726"/>
    <mergeCell ref="G1726:H1726"/>
    <mergeCell ref="M1726:N1726"/>
    <mergeCell ref="R1726:Y1726"/>
    <mergeCell ref="A1728:D1728"/>
    <mergeCell ref="G1728:H1728"/>
    <mergeCell ref="M1728:N1728"/>
    <mergeCell ref="R1728:Y1728"/>
    <mergeCell ref="A1722:D1722"/>
    <mergeCell ref="G1722:H1722"/>
    <mergeCell ref="M1722:N1722"/>
    <mergeCell ref="R1722:Y1722"/>
    <mergeCell ref="A1724:D1724"/>
    <mergeCell ref="G1724:H1724"/>
    <mergeCell ref="M1724:N1724"/>
    <mergeCell ref="R1724:Y1724"/>
    <mergeCell ref="A1718:D1718"/>
    <mergeCell ref="G1718:H1718"/>
    <mergeCell ref="M1718:N1718"/>
    <mergeCell ref="R1718:Y1718"/>
    <mergeCell ref="A1720:D1720"/>
    <mergeCell ref="G1720:H1720"/>
    <mergeCell ref="M1720:N1720"/>
    <mergeCell ref="R1720:Y1720"/>
    <mergeCell ref="A1738:D1738"/>
    <mergeCell ref="G1738:H1738"/>
    <mergeCell ref="M1738:N1738"/>
    <mergeCell ref="R1738:Y1738"/>
    <mergeCell ref="A1740:D1740"/>
    <mergeCell ref="G1740:H1740"/>
    <mergeCell ref="M1740:N1740"/>
    <mergeCell ref="R1740:Y1740"/>
    <mergeCell ref="A1734:D1734"/>
    <mergeCell ref="G1734:H1734"/>
    <mergeCell ref="M1734:N1734"/>
    <mergeCell ref="R1734:Y1734"/>
    <mergeCell ref="A1736:D1736"/>
    <mergeCell ref="G1736:H1736"/>
    <mergeCell ref="M1736:N1736"/>
    <mergeCell ref="R1736:Y1736"/>
    <mergeCell ref="A1730:D1730"/>
    <mergeCell ref="G1730:H1730"/>
    <mergeCell ref="M1730:N1730"/>
    <mergeCell ref="R1730:Y1730"/>
    <mergeCell ref="A1732:D1732"/>
    <mergeCell ref="G1732:H1732"/>
    <mergeCell ref="M1732:N1732"/>
    <mergeCell ref="R1732:Y1732"/>
    <mergeCell ref="A1750:D1750"/>
    <mergeCell ref="G1750:H1750"/>
    <mergeCell ref="M1750:N1750"/>
    <mergeCell ref="R1750:Y1750"/>
    <mergeCell ref="A1752:D1752"/>
    <mergeCell ref="G1752:H1752"/>
    <mergeCell ref="M1752:N1752"/>
    <mergeCell ref="R1752:Y1752"/>
    <mergeCell ref="A1746:D1746"/>
    <mergeCell ref="G1746:H1746"/>
    <mergeCell ref="M1746:N1746"/>
    <mergeCell ref="R1746:Y1746"/>
    <mergeCell ref="A1748:D1748"/>
    <mergeCell ref="G1748:H1748"/>
    <mergeCell ref="M1748:N1748"/>
    <mergeCell ref="R1748:Y1748"/>
    <mergeCell ref="A1742:D1742"/>
    <mergeCell ref="G1742:H1742"/>
    <mergeCell ref="M1742:N1742"/>
    <mergeCell ref="R1742:Y1742"/>
    <mergeCell ref="A1744:D1744"/>
    <mergeCell ref="G1744:H1744"/>
    <mergeCell ref="M1744:N1744"/>
    <mergeCell ref="R1744:Y1744"/>
    <mergeCell ref="A1762:D1762"/>
    <mergeCell ref="G1762:H1762"/>
    <mergeCell ref="M1762:N1762"/>
    <mergeCell ref="R1762:Y1762"/>
    <mergeCell ref="A1764:D1764"/>
    <mergeCell ref="G1764:H1764"/>
    <mergeCell ref="M1764:N1764"/>
    <mergeCell ref="R1764:Y1764"/>
    <mergeCell ref="A1758:D1758"/>
    <mergeCell ref="G1758:H1758"/>
    <mergeCell ref="M1758:N1758"/>
    <mergeCell ref="R1758:Y1758"/>
    <mergeCell ref="A1760:D1760"/>
    <mergeCell ref="G1760:H1760"/>
    <mergeCell ref="M1760:N1760"/>
    <mergeCell ref="R1760:Y1760"/>
    <mergeCell ref="A1754:D1754"/>
    <mergeCell ref="G1754:H1754"/>
    <mergeCell ref="M1754:N1754"/>
    <mergeCell ref="R1754:Y1754"/>
    <mergeCell ref="A1756:D1756"/>
    <mergeCell ref="G1756:H1756"/>
    <mergeCell ref="M1756:N1756"/>
    <mergeCell ref="R1756:Y1756"/>
    <mergeCell ref="A1774:D1774"/>
    <mergeCell ref="G1774:H1774"/>
    <mergeCell ref="M1774:N1774"/>
    <mergeCell ref="R1774:Y1774"/>
    <mergeCell ref="A1776:D1776"/>
    <mergeCell ref="G1776:H1776"/>
    <mergeCell ref="M1776:N1776"/>
    <mergeCell ref="R1776:Y1776"/>
    <mergeCell ref="A1770:D1770"/>
    <mergeCell ref="G1770:H1770"/>
    <mergeCell ref="M1770:N1770"/>
    <mergeCell ref="R1770:Y1770"/>
    <mergeCell ref="A1772:D1772"/>
    <mergeCell ref="G1772:H1772"/>
    <mergeCell ref="M1772:N1772"/>
    <mergeCell ref="R1772:Y1772"/>
    <mergeCell ref="A1766:D1766"/>
    <mergeCell ref="G1766:H1766"/>
    <mergeCell ref="M1766:N1766"/>
    <mergeCell ref="R1766:Y1766"/>
    <mergeCell ref="A1768:D1768"/>
    <mergeCell ref="G1768:H1768"/>
    <mergeCell ref="M1768:N1768"/>
    <mergeCell ref="R1768:Y1768"/>
    <mergeCell ref="A1785:D1785"/>
    <mergeCell ref="G1785:H1785"/>
    <mergeCell ref="M1785:N1785"/>
    <mergeCell ref="R1785:Y1785"/>
    <mergeCell ref="A1787:D1787"/>
    <mergeCell ref="G1787:H1787"/>
    <mergeCell ref="M1787:N1787"/>
    <mergeCell ref="R1787:Y1787"/>
    <mergeCell ref="A1781:D1781"/>
    <mergeCell ref="G1781:H1781"/>
    <mergeCell ref="M1781:N1781"/>
    <mergeCell ref="R1781:Y1781"/>
    <mergeCell ref="A1783:D1783"/>
    <mergeCell ref="G1783:H1783"/>
    <mergeCell ref="M1783:N1783"/>
    <mergeCell ref="R1783:Y1783"/>
    <mergeCell ref="A1778:D1778"/>
    <mergeCell ref="G1778:H1778"/>
    <mergeCell ref="M1778:N1778"/>
    <mergeCell ref="R1778:Y1778"/>
    <mergeCell ref="A1779:D1779"/>
    <mergeCell ref="G1779:H1779"/>
    <mergeCell ref="M1779:N1779"/>
    <mergeCell ref="R1779:Y1779"/>
    <mergeCell ref="A1797:D1797"/>
    <mergeCell ref="G1797:H1797"/>
    <mergeCell ref="M1797:N1797"/>
    <mergeCell ref="R1797:Y1797"/>
    <mergeCell ref="A1799:D1799"/>
    <mergeCell ref="G1799:H1799"/>
    <mergeCell ref="M1799:N1799"/>
    <mergeCell ref="R1799:Y1799"/>
    <mergeCell ref="A1793:D1793"/>
    <mergeCell ref="G1793:H1793"/>
    <mergeCell ref="M1793:N1793"/>
    <mergeCell ref="R1793:Y1793"/>
    <mergeCell ref="A1795:D1795"/>
    <mergeCell ref="G1795:H1795"/>
    <mergeCell ref="M1795:N1795"/>
    <mergeCell ref="R1795:Y1795"/>
    <mergeCell ref="A1789:D1789"/>
    <mergeCell ref="G1789:H1789"/>
    <mergeCell ref="M1789:N1789"/>
    <mergeCell ref="R1789:Y1789"/>
    <mergeCell ref="A1791:D1791"/>
    <mergeCell ref="G1791:H1791"/>
    <mergeCell ref="M1791:N1791"/>
    <mergeCell ref="R1791:Y1791"/>
    <mergeCell ref="A1809:D1809"/>
    <mergeCell ref="G1809:H1809"/>
    <mergeCell ref="M1809:N1809"/>
    <mergeCell ref="R1809:Y1809"/>
    <mergeCell ref="A1811:D1811"/>
    <mergeCell ref="G1811:H1811"/>
    <mergeCell ref="M1811:N1811"/>
    <mergeCell ref="R1811:Y1811"/>
    <mergeCell ref="A1805:D1805"/>
    <mergeCell ref="G1805:H1805"/>
    <mergeCell ref="M1805:N1805"/>
    <mergeCell ref="R1805:Y1805"/>
    <mergeCell ref="A1807:D1807"/>
    <mergeCell ref="G1807:H1807"/>
    <mergeCell ref="M1807:N1807"/>
    <mergeCell ref="R1807:Y1807"/>
    <mergeCell ref="A1801:D1801"/>
    <mergeCell ref="G1801:H1801"/>
    <mergeCell ref="M1801:N1801"/>
    <mergeCell ref="R1801:Y1801"/>
    <mergeCell ref="A1803:D1803"/>
    <mergeCell ref="G1803:H1803"/>
    <mergeCell ref="M1803:N1803"/>
    <mergeCell ref="R1803:Y1803"/>
    <mergeCell ref="A1821:D1821"/>
    <mergeCell ref="G1821:H1821"/>
    <mergeCell ref="M1821:N1821"/>
    <mergeCell ref="R1821:Y1821"/>
    <mergeCell ref="A1823:D1823"/>
    <mergeCell ref="G1823:H1823"/>
    <mergeCell ref="M1823:N1823"/>
    <mergeCell ref="R1823:Y1823"/>
    <mergeCell ref="A1817:D1817"/>
    <mergeCell ref="G1817:H1817"/>
    <mergeCell ref="M1817:N1817"/>
    <mergeCell ref="R1817:Y1817"/>
    <mergeCell ref="A1819:D1819"/>
    <mergeCell ref="G1819:H1819"/>
    <mergeCell ref="M1819:N1819"/>
    <mergeCell ref="R1819:Y1819"/>
    <mergeCell ref="A1813:D1813"/>
    <mergeCell ref="G1813:H1813"/>
    <mergeCell ref="M1813:N1813"/>
    <mergeCell ref="R1813:Y1813"/>
    <mergeCell ref="A1815:D1815"/>
    <mergeCell ref="G1815:H1815"/>
    <mergeCell ref="M1815:N1815"/>
    <mergeCell ref="R1815:Y1815"/>
    <mergeCell ref="A1833:D1833"/>
    <mergeCell ref="G1833:H1833"/>
    <mergeCell ref="M1833:N1833"/>
    <mergeCell ref="R1833:Y1833"/>
    <mergeCell ref="A1835:D1835"/>
    <mergeCell ref="G1835:H1835"/>
    <mergeCell ref="M1835:N1835"/>
    <mergeCell ref="R1835:Y1835"/>
    <mergeCell ref="A1829:D1829"/>
    <mergeCell ref="G1829:H1829"/>
    <mergeCell ref="M1829:N1829"/>
    <mergeCell ref="R1829:Y1829"/>
    <mergeCell ref="A1831:D1831"/>
    <mergeCell ref="G1831:H1831"/>
    <mergeCell ref="M1831:N1831"/>
    <mergeCell ref="R1831:Y1831"/>
    <mergeCell ref="A1825:D1825"/>
    <mergeCell ref="G1825:H1825"/>
    <mergeCell ref="M1825:N1825"/>
    <mergeCell ref="R1825:Y1825"/>
    <mergeCell ref="A1827:D1827"/>
    <mergeCell ref="G1827:H1827"/>
    <mergeCell ref="M1827:N1827"/>
    <mergeCell ref="R1827:Y1827"/>
    <mergeCell ref="A1845:D1845"/>
    <mergeCell ref="G1845:H1845"/>
    <mergeCell ref="M1845:N1845"/>
    <mergeCell ref="R1845:Y1845"/>
    <mergeCell ref="A1847:D1847"/>
    <mergeCell ref="G1847:H1847"/>
    <mergeCell ref="M1847:N1847"/>
    <mergeCell ref="R1847:Y1847"/>
    <mergeCell ref="A1841:D1841"/>
    <mergeCell ref="G1841:H1841"/>
    <mergeCell ref="M1841:N1841"/>
    <mergeCell ref="R1841:Y1841"/>
    <mergeCell ref="A1843:D1843"/>
    <mergeCell ref="G1843:H1843"/>
    <mergeCell ref="M1843:N1843"/>
    <mergeCell ref="R1843:Y1843"/>
    <mergeCell ref="A1837:D1837"/>
    <mergeCell ref="G1837:H1837"/>
    <mergeCell ref="M1837:N1837"/>
    <mergeCell ref="R1837:Y1837"/>
    <mergeCell ref="A1839:D1839"/>
    <mergeCell ref="G1839:H1839"/>
    <mergeCell ref="M1839:N1839"/>
    <mergeCell ref="R1839:Y1839"/>
    <mergeCell ref="A1857:D1857"/>
    <mergeCell ref="G1857:H1857"/>
    <mergeCell ref="M1857:N1857"/>
    <mergeCell ref="R1857:Y1857"/>
    <mergeCell ref="A1858:D1858"/>
    <mergeCell ref="G1858:H1858"/>
    <mergeCell ref="M1858:N1858"/>
    <mergeCell ref="R1858:Y1858"/>
    <mergeCell ref="A1853:D1853"/>
    <mergeCell ref="G1853:H1853"/>
    <mergeCell ref="M1853:N1853"/>
    <mergeCell ref="R1853:Y1853"/>
    <mergeCell ref="A1855:D1855"/>
    <mergeCell ref="G1855:H1855"/>
    <mergeCell ref="M1855:N1855"/>
    <mergeCell ref="R1855:Y1855"/>
    <mergeCell ref="A1849:D1849"/>
    <mergeCell ref="G1849:H1849"/>
    <mergeCell ref="M1849:N1849"/>
    <mergeCell ref="R1849:Y1849"/>
    <mergeCell ref="A1851:D1851"/>
    <mergeCell ref="G1851:H1851"/>
    <mergeCell ref="M1851:N1851"/>
    <mergeCell ref="R1851:Y1851"/>
    <mergeCell ref="A1868:D1868"/>
    <mergeCell ref="G1868:H1868"/>
    <mergeCell ref="M1868:N1868"/>
    <mergeCell ref="R1868:Y1868"/>
    <mergeCell ref="A1870:D1870"/>
    <mergeCell ref="G1870:H1870"/>
    <mergeCell ref="M1870:N1870"/>
    <mergeCell ref="R1870:Y1870"/>
    <mergeCell ref="A1864:D1864"/>
    <mergeCell ref="G1864:H1864"/>
    <mergeCell ref="M1864:N1864"/>
    <mergeCell ref="R1864:Y1864"/>
    <mergeCell ref="A1866:D1866"/>
    <mergeCell ref="G1866:H1866"/>
    <mergeCell ref="M1866:N1866"/>
    <mergeCell ref="R1866:Y1866"/>
    <mergeCell ref="A1860:D1860"/>
    <mergeCell ref="G1860:H1860"/>
    <mergeCell ref="M1860:N1860"/>
    <mergeCell ref="R1860:Y1860"/>
    <mergeCell ref="A1862:D1862"/>
    <mergeCell ref="G1862:H1862"/>
    <mergeCell ref="M1862:N1862"/>
    <mergeCell ref="R1862:Y1862"/>
    <mergeCell ref="A1880:D1880"/>
    <mergeCell ref="G1880:H1880"/>
    <mergeCell ref="M1880:N1880"/>
    <mergeCell ref="R1880:Y1880"/>
    <mergeCell ref="A1882:D1882"/>
    <mergeCell ref="G1882:H1882"/>
    <mergeCell ref="M1882:N1882"/>
    <mergeCell ref="R1882:Y1882"/>
    <mergeCell ref="A1876:D1876"/>
    <mergeCell ref="G1876:H1876"/>
    <mergeCell ref="M1876:N1876"/>
    <mergeCell ref="R1876:Y1876"/>
    <mergeCell ref="A1878:D1878"/>
    <mergeCell ref="G1878:H1878"/>
    <mergeCell ref="M1878:N1878"/>
    <mergeCell ref="R1878:Y1878"/>
    <mergeCell ref="A1872:D1872"/>
    <mergeCell ref="G1872:H1872"/>
    <mergeCell ref="M1872:N1872"/>
    <mergeCell ref="R1872:Y1872"/>
    <mergeCell ref="A1874:D1874"/>
    <mergeCell ref="G1874:H1874"/>
    <mergeCell ref="M1874:N1874"/>
    <mergeCell ref="R1874:Y1874"/>
    <mergeCell ref="A1892:D1892"/>
    <mergeCell ref="G1892:H1892"/>
    <mergeCell ref="M1892:N1892"/>
    <mergeCell ref="R1892:Y1892"/>
    <mergeCell ref="A1894:D1894"/>
    <mergeCell ref="G1894:H1894"/>
    <mergeCell ref="M1894:N1894"/>
    <mergeCell ref="R1894:Y1894"/>
    <mergeCell ref="A1888:D1888"/>
    <mergeCell ref="G1888:H1888"/>
    <mergeCell ref="M1888:N1888"/>
    <mergeCell ref="R1888:Y1888"/>
    <mergeCell ref="A1890:D1890"/>
    <mergeCell ref="G1890:H1890"/>
    <mergeCell ref="M1890:N1890"/>
    <mergeCell ref="R1890:Y1890"/>
    <mergeCell ref="A1884:D1884"/>
    <mergeCell ref="G1884:H1884"/>
    <mergeCell ref="M1884:N1884"/>
    <mergeCell ref="R1884:Y1884"/>
    <mergeCell ref="A1886:D1886"/>
    <mergeCell ref="G1886:H1886"/>
    <mergeCell ref="M1886:N1886"/>
    <mergeCell ref="R1886:Y1886"/>
    <mergeCell ref="A1904:D1904"/>
    <mergeCell ref="G1904:H1904"/>
    <mergeCell ref="M1904:N1904"/>
    <mergeCell ref="R1904:Y1904"/>
    <mergeCell ref="A1906:D1906"/>
    <mergeCell ref="G1906:H1906"/>
    <mergeCell ref="M1906:N1906"/>
    <mergeCell ref="R1906:Y1906"/>
    <mergeCell ref="A1900:D1900"/>
    <mergeCell ref="G1900:H1900"/>
    <mergeCell ref="M1900:N1900"/>
    <mergeCell ref="R1900:Y1900"/>
    <mergeCell ref="A1902:D1902"/>
    <mergeCell ref="G1902:H1902"/>
    <mergeCell ref="M1902:N1902"/>
    <mergeCell ref="R1902:Y1902"/>
    <mergeCell ref="A1896:D1896"/>
    <mergeCell ref="G1896:H1896"/>
    <mergeCell ref="M1896:N1896"/>
    <mergeCell ref="R1896:Y1896"/>
    <mergeCell ref="A1898:D1898"/>
    <mergeCell ref="G1898:H1898"/>
    <mergeCell ref="M1898:N1898"/>
    <mergeCell ref="R1898:Y1898"/>
    <mergeCell ref="A1916:D1916"/>
    <mergeCell ref="G1916:H1916"/>
    <mergeCell ref="M1916:N1916"/>
    <mergeCell ref="R1916:Y1916"/>
    <mergeCell ref="A1918:D1918"/>
    <mergeCell ref="G1918:H1918"/>
    <mergeCell ref="M1918:N1918"/>
    <mergeCell ref="R1918:Y1918"/>
    <mergeCell ref="A1912:D1912"/>
    <mergeCell ref="G1912:H1912"/>
    <mergeCell ref="M1912:N1912"/>
    <mergeCell ref="R1912:Y1912"/>
    <mergeCell ref="A1914:D1914"/>
    <mergeCell ref="G1914:H1914"/>
    <mergeCell ref="M1914:N1914"/>
    <mergeCell ref="R1914:Y1914"/>
    <mergeCell ref="A1908:D1908"/>
    <mergeCell ref="G1908:H1908"/>
    <mergeCell ref="M1908:N1908"/>
    <mergeCell ref="R1908:Y1908"/>
    <mergeCell ref="A1910:D1910"/>
    <mergeCell ref="G1910:H1910"/>
    <mergeCell ref="M1910:N1910"/>
    <mergeCell ref="R1910:Y1910"/>
    <mergeCell ref="A1928:D1928"/>
    <mergeCell ref="G1928:H1928"/>
    <mergeCell ref="M1928:N1928"/>
    <mergeCell ref="R1928:Y1928"/>
    <mergeCell ref="A1930:D1930"/>
    <mergeCell ref="G1930:H1930"/>
    <mergeCell ref="M1930:N1930"/>
    <mergeCell ref="R1930:Y1930"/>
    <mergeCell ref="A1924:D1924"/>
    <mergeCell ref="G1924:H1924"/>
    <mergeCell ref="M1924:N1924"/>
    <mergeCell ref="R1924:Y1924"/>
    <mergeCell ref="A1926:D1926"/>
    <mergeCell ref="G1926:H1926"/>
    <mergeCell ref="M1926:N1926"/>
    <mergeCell ref="R1926:Y1926"/>
    <mergeCell ref="A1920:D1920"/>
    <mergeCell ref="G1920:H1920"/>
    <mergeCell ref="M1920:N1920"/>
    <mergeCell ref="R1920:Y1920"/>
    <mergeCell ref="A1922:D1922"/>
    <mergeCell ref="G1922:H1922"/>
    <mergeCell ref="M1922:N1922"/>
    <mergeCell ref="R1922:Y1922"/>
    <mergeCell ref="A1939:D1939"/>
    <mergeCell ref="G1939:H1939"/>
    <mergeCell ref="M1939:N1939"/>
    <mergeCell ref="R1939:Y1939"/>
    <mergeCell ref="A1941:D1941"/>
    <mergeCell ref="G1941:H1941"/>
    <mergeCell ref="M1941:N1941"/>
    <mergeCell ref="R1941:Y1941"/>
    <mergeCell ref="A1936:D1936"/>
    <mergeCell ref="G1936:H1936"/>
    <mergeCell ref="M1936:N1936"/>
    <mergeCell ref="R1936:Y1936"/>
    <mergeCell ref="A1937:D1937"/>
    <mergeCell ref="G1937:H1937"/>
    <mergeCell ref="M1937:N1937"/>
    <mergeCell ref="R1937:Y1937"/>
    <mergeCell ref="A1932:D1932"/>
    <mergeCell ref="G1932:H1932"/>
    <mergeCell ref="M1932:N1932"/>
    <mergeCell ref="R1932:Y1932"/>
    <mergeCell ref="A1934:D1934"/>
    <mergeCell ref="G1934:H1934"/>
    <mergeCell ref="M1934:N1934"/>
    <mergeCell ref="R1934:Y1934"/>
    <mergeCell ref="A1951:D1951"/>
    <mergeCell ref="G1951:H1951"/>
    <mergeCell ref="M1951:N1951"/>
    <mergeCell ref="R1951:Y1951"/>
    <mergeCell ref="A1953:D1953"/>
    <mergeCell ref="G1953:H1953"/>
    <mergeCell ref="M1953:N1953"/>
    <mergeCell ref="R1953:Y1953"/>
    <mergeCell ref="A1947:D1947"/>
    <mergeCell ref="G1947:H1947"/>
    <mergeCell ref="M1947:N1947"/>
    <mergeCell ref="R1947:Y1947"/>
    <mergeCell ref="A1949:D1949"/>
    <mergeCell ref="G1949:H1949"/>
    <mergeCell ref="M1949:N1949"/>
    <mergeCell ref="R1949:Y1949"/>
    <mergeCell ref="A1943:D1943"/>
    <mergeCell ref="G1943:H1943"/>
    <mergeCell ref="M1943:N1943"/>
    <mergeCell ref="R1943:Y1943"/>
    <mergeCell ref="A1945:D1945"/>
    <mergeCell ref="G1945:H1945"/>
    <mergeCell ref="M1945:N1945"/>
    <mergeCell ref="R1945:Y1945"/>
    <mergeCell ref="A1963:D1963"/>
    <mergeCell ref="G1963:H1963"/>
    <mergeCell ref="M1963:N1963"/>
    <mergeCell ref="R1963:Y1963"/>
    <mergeCell ref="A1965:D1965"/>
    <mergeCell ref="G1965:H1965"/>
    <mergeCell ref="M1965:N1965"/>
    <mergeCell ref="R1965:Y1965"/>
    <mergeCell ref="A1959:D1959"/>
    <mergeCell ref="G1959:H1959"/>
    <mergeCell ref="M1959:N1959"/>
    <mergeCell ref="R1959:Y1959"/>
    <mergeCell ref="A1961:D1961"/>
    <mergeCell ref="G1961:H1961"/>
    <mergeCell ref="M1961:N1961"/>
    <mergeCell ref="R1961:Y1961"/>
    <mergeCell ref="A1955:D1955"/>
    <mergeCell ref="G1955:H1955"/>
    <mergeCell ref="M1955:N1955"/>
    <mergeCell ref="R1955:Y1955"/>
    <mergeCell ref="A1957:D1957"/>
    <mergeCell ref="G1957:H1957"/>
    <mergeCell ref="M1957:N1957"/>
    <mergeCell ref="R1957:Y1957"/>
    <mergeCell ref="A1975:D1975"/>
    <mergeCell ref="G1975:H1975"/>
    <mergeCell ref="M1975:N1975"/>
    <mergeCell ref="R1975:Y1975"/>
    <mergeCell ref="A1977:D1977"/>
    <mergeCell ref="G1977:H1977"/>
    <mergeCell ref="M1977:N1977"/>
    <mergeCell ref="R1977:Y1977"/>
    <mergeCell ref="A1971:D1971"/>
    <mergeCell ref="G1971:H1971"/>
    <mergeCell ref="M1971:N1971"/>
    <mergeCell ref="R1971:Y1971"/>
    <mergeCell ref="A1973:D1973"/>
    <mergeCell ref="G1973:H1973"/>
    <mergeCell ref="M1973:N1973"/>
    <mergeCell ref="R1973:Y1973"/>
    <mergeCell ref="A1967:D1967"/>
    <mergeCell ref="G1967:H1967"/>
    <mergeCell ref="M1967:N1967"/>
    <mergeCell ref="R1967:Y1967"/>
    <mergeCell ref="A1969:D1969"/>
    <mergeCell ref="G1969:H1969"/>
    <mergeCell ref="M1969:N1969"/>
    <mergeCell ref="R1969:Y1969"/>
    <mergeCell ref="A1987:D1987"/>
    <mergeCell ref="G1987:H1987"/>
    <mergeCell ref="M1987:N1987"/>
    <mergeCell ref="R1987:Y1987"/>
    <mergeCell ref="A1989:D1989"/>
    <mergeCell ref="G1989:H1989"/>
    <mergeCell ref="M1989:N1989"/>
    <mergeCell ref="R1989:Y1989"/>
    <mergeCell ref="A1983:D1983"/>
    <mergeCell ref="G1983:H1983"/>
    <mergeCell ref="M1983:N1983"/>
    <mergeCell ref="R1983:Y1983"/>
    <mergeCell ref="A1985:D1985"/>
    <mergeCell ref="G1985:H1985"/>
    <mergeCell ref="M1985:N1985"/>
    <mergeCell ref="R1985:Y1985"/>
    <mergeCell ref="A1979:D1979"/>
    <mergeCell ref="G1979:H1979"/>
    <mergeCell ref="M1979:N1979"/>
    <mergeCell ref="R1979:Y1979"/>
    <mergeCell ref="A1981:D1981"/>
    <mergeCell ref="G1981:H1981"/>
    <mergeCell ref="M1981:N1981"/>
    <mergeCell ref="R1981:Y1981"/>
    <mergeCell ref="A1999:D1999"/>
    <mergeCell ref="G1999:H1999"/>
    <mergeCell ref="M1999:N1999"/>
    <mergeCell ref="R1999:Y1999"/>
    <mergeCell ref="A2001:D2001"/>
    <mergeCell ref="G2001:H2001"/>
    <mergeCell ref="M2001:N2001"/>
    <mergeCell ref="R2001:Y2001"/>
    <mergeCell ref="A1995:D1995"/>
    <mergeCell ref="G1995:H1995"/>
    <mergeCell ref="M1995:N1995"/>
    <mergeCell ref="R1995:Y1995"/>
    <mergeCell ref="A1997:D1997"/>
    <mergeCell ref="G1997:H1997"/>
    <mergeCell ref="M1997:N1997"/>
    <mergeCell ref="R1997:Y1997"/>
    <mergeCell ref="A1991:D1991"/>
    <mergeCell ref="G1991:H1991"/>
    <mergeCell ref="M1991:N1991"/>
    <mergeCell ref="R1991:Y1991"/>
    <mergeCell ref="A1993:D1993"/>
    <mergeCell ref="G1993:H1993"/>
    <mergeCell ref="M1993:N1993"/>
    <mergeCell ref="R1993:Y1993"/>
    <mergeCell ref="A2011:D2011"/>
    <mergeCell ref="G2011:H2011"/>
    <mergeCell ref="M2011:N2011"/>
    <mergeCell ref="R2011:Y2011"/>
    <mergeCell ref="A2013:D2013"/>
    <mergeCell ref="G2013:H2013"/>
    <mergeCell ref="M2013:N2013"/>
    <mergeCell ref="R2013:Y2013"/>
    <mergeCell ref="A2007:D2007"/>
    <mergeCell ref="G2007:H2007"/>
    <mergeCell ref="M2007:N2007"/>
    <mergeCell ref="R2007:Y2007"/>
    <mergeCell ref="A2009:D2009"/>
    <mergeCell ref="G2009:H2009"/>
    <mergeCell ref="M2009:N2009"/>
    <mergeCell ref="R2009:Y2009"/>
    <mergeCell ref="A2003:D2003"/>
    <mergeCell ref="G2003:H2003"/>
    <mergeCell ref="M2003:N2003"/>
    <mergeCell ref="R2003:Y2003"/>
    <mergeCell ref="A2005:D2005"/>
    <mergeCell ref="G2005:H2005"/>
    <mergeCell ref="M2005:N2005"/>
    <mergeCell ref="R2005:Y2005"/>
    <mergeCell ref="A2022:D2022"/>
    <mergeCell ref="G2022:H2022"/>
    <mergeCell ref="M2022:N2022"/>
    <mergeCell ref="R2022:Y2022"/>
    <mergeCell ref="A2024:D2024"/>
    <mergeCell ref="G2024:H2024"/>
    <mergeCell ref="M2024:N2024"/>
    <mergeCell ref="R2024:Y2024"/>
    <mergeCell ref="A2018:D2018"/>
    <mergeCell ref="G2018:H2018"/>
    <mergeCell ref="M2018:N2018"/>
    <mergeCell ref="R2018:Y2018"/>
    <mergeCell ref="A2020:D2020"/>
    <mergeCell ref="G2020:H2020"/>
    <mergeCell ref="M2020:N2020"/>
    <mergeCell ref="R2020:Y2020"/>
    <mergeCell ref="A2015:D2015"/>
    <mergeCell ref="G2015:H2015"/>
    <mergeCell ref="M2015:N2015"/>
    <mergeCell ref="R2015:Y2015"/>
    <mergeCell ref="A2016:D2016"/>
    <mergeCell ref="G2016:H2016"/>
    <mergeCell ref="M2016:N2016"/>
    <mergeCell ref="R2016:Y2016"/>
    <mergeCell ref="A2034:D2034"/>
    <mergeCell ref="G2034:H2034"/>
    <mergeCell ref="M2034:N2034"/>
    <mergeCell ref="R2034:Y2034"/>
    <mergeCell ref="A2036:D2036"/>
    <mergeCell ref="G2036:H2036"/>
    <mergeCell ref="M2036:N2036"/>
    <mergeCell ref="R2036:Y2036"/>
    <mergeCell ref="A2030:D2030"/>
    <mergeCell ref="G2030:H2030"/>
    <mergeCell ref="M2030:N2030"/>
    <mergeCell ref="R2030:Y2030"/>
    <mergeCell ref="A2032:D2032"/>
    <mergeCell ref="G2032:H2032"/>
    <mergeCell ref="M2032:N2032"/>
    <mergeCell ref="R2032:Y2032"/>
    <mergeCell ref="A2026:D2026"/>
    <mergeCell ref="G2026:H2026"/>
    <mergeCell ref="M2026:N2026"/>
    <mergeCell ref="R2026:Y2026"/>
    <mergeCell ref="A2028:D2028"/>
    <mergeCell ref="G2028:H2028"/>
    <mergeCell ref="M2028:N2028"/>
    <mergeCell ref="R2028:Y2028"/>
    <mergeCell ref="A2046:D2046"/>
    <mergeCell ref="G2046:H2046"/>
    <mergeCell ref="M2046:N2046"/>
    <mergeCell ref="R2046:Y2046"/>
    <mergeCell ref="A2048:D2048"/>
    <mergeCell ref="G2048:H2048"/>
    <mergeCell ref="M2048:N2048"/>
    <mergeCell ref="R2048:Y2048"/>
    <mergeCell ref="A2042:D2042"/>
    <mergeCell ref="G2042:H2042"/>
    <mergeCell ref="M2042:N2042"/>
    <mergeCell ref="R2042:Y2042"/>
    <mergeCell ref="A2044:D2044"/>
    <mergeCell ref="G2044:H2044"/>
    <mergeCell ref="M2044:N2044"/>
    <mergeCell ref="R2044:Y2044"/>
    <mergeCell ref="A2038:D2038"/>
    <mergeCell ref="G2038:H2038"/>
    <mergeCell ref="M2038:N2038"/>
    <mergeCell ref="R2038:Y2038"/>
    <mergeCell ref="A2040:D2040"/>
    <mergeCell ref="G2040:H2040"/>
    <mergeCell ref="M2040:N2040"/>
    <mergeCell ref="R2040:Y2040"/>
    <mergeCell ref="A2058:D2058"/>
    <mergeCell ref="G2058:H2058"/>
    <mergeCell ref="M2058:N2058"/>
    <mergeCell ref="R2058:Y2058"/>
    <mergeCell ref="A2060:D2060"/>
    <mergeCell ref="G2060:H2060"/>
    <mergeCell ref="M2060:N2060"/>
    <mergeCell ref="R2060:Y2060"/>
    <mergeCell ref="A2054:D2054"/>
    <mergeCell ref="G2054:H2054"/>
    <mergeCell ref="M2054:N2054"/>
    <mergeCell ref="R2054:Y2054"/>
    <mergeCell ref="A2056:D2056"/>
    <mergeCell ref="G2056:H2056"/>
    <mergeCell ref="M2056:N2056"/>
    <mergeCell ref="R2056:Y2056"/>
    <mergeCell ref="A2050:D2050"/>
    <mergeCell ref="G2050:H2050"/>
    <mergeCell ref="M2050:N2050"/>
    <mergeCell ref="R2050:Y2050"/>
    <mergeCell ref="A2052:D2052"/>
    <mergeCell ref="G2052:H2052"/>
    <mergeCell ref="M2052:N2052"/>
    <mergeCell ref="R2052:Y2052"/>
    <mergeCell ref="A2070:D2070"/>
    <mergeCell ref="G2070:H2070"/>
    <mergeCell ref="M2070:N2070"/>
    <mergeCell ref="R2070:Y2070"/>
    <mergeCell ref="A2072:D2072"/>
    <mergeCell ref="G2072:H2072"/>
    <mergeCell ref="M2072:N2072"/>
    <mergeCell ref="R2072:Y2072"/>
    <mergeCell ref="A2066:D2066"/>
    <mergeCell ref="G2066:H2066"/>
    <mergeCell ref="M2066:N2066"/>
    <mergeCell ref="R2066:Y2066"/>
    <mergeCell ref="A2068:D2068"/>
    <mergeCell ref="G2068:H2068"/>
    <mergeCell ref="M2068:N2068"/>
    <mergeCell ref="R2068:Y2068"/>
    <mergeCell ref="A2062:D2062"/>
    <mergeCell ref="G2062:H2062"/>
    <mergeCell ref="M2062:N2062"/>
    <mergeCell ref="R2062:Y2062"/>
    <mergeCell ref="A2064:D2064"/>
    <mergeCell ref="G2064:H2064"/>
    <mergeCell ref="M2064:N2064"/>
    <mergeCell ref="R2064:Y2064"/>
    <mergeCell ref="A2082:D2082"/>
    <mergeCell ref="G2082:H2082"/>
    <mergeCell ref="M2082:N2082"/>
    <mergeCell ref="R2082:Y2082"/>
    <mergeCell ref="A2084:D2084"/>
    <mergeCell ref="G2084:H2084"/>
    <mergeCell ref="M2084:N2084"/>
    <mergeCell ref="R2084:Y2084"/>
    <mergeCell ref="A2078:D2078"/>
    <mergeCell ref="G2078:H2078"/>
    <mergeCell ref="M2078:N2078"/>
    <mergeCell ref="R2078:Y2078"/>
    <mergeCell ref="A2080:D2080"/>
    <mergeCell ref="G2080:H2080"/>
    <mergeCell ref="M2080:N2080"/>
    <mergeCell ref="R2080:Y2080"/>
    <mergeCell ref="A2074:D2074"/>
    <mergeCell ref="G2074:H2074"/>
    <mergeCell ref="M2074:N2074"/>
    <mergeCell ref="R2074:Y2074"/>
    <mergeCell ref="A2076:D2076"/>
    <mergeCell ref="G2076:H2076"/>
    <mergeCell ref="M2076:N2076"/>
    <mergeCell ref="R2076:Y2076"/>
    <mergeCell ref="A2094:D2094"/>
    <mergeCell ref="G2094:H2094"/>
    <mergeCell ref="M2094:N2094"/>
    <mergeCell ref="R2094:Y2094"/>
    <mergeCell ref="A2095:D2095"/>
    <mergeCell ref="G2095:H2095"/>
    <mergeCell ref="M2095:N2095"/>
    <mergeCell ref="R2095:Y2095"/>
    <mergeCell ref="A2090:D2090"/>
    <mergeCell ref="G2090:H2090"/>
    <mergeCell ref="M2090:N2090"/>
    <mergeCell ref="R2090:Y2090"/>
    <mergeCell ref="A2092:D2092"/>
    <mergeCell ref="G2092:H2092"/>
    <mergeCell ref="M2092:N2092"/>
    <mergeCell ref="R2092:Y2092"/>
    <mergeCell ref="A2086:D2086"/>
    <mergeCell ref="G2086:H2086"/>
    <mergeCell ref="M2086:N2086"/>
    <mergeCell ref="R2086:Y2086"/>
    <mergeCell ref="A2088:D2088"/>
    <mergeCell ref="G2088:H2088"/>
    <mergeCell ref="M2088:N2088"/>
    <mergeCell ref="R2088:Y2088"/>
    <mergeCell ref="A2105:D2105"/>
    <mergeCell ref="G2105:H2105"/>
    <mergeCell ref="M2105:N2105"/>
    <mergeCell ref="R2105:Y2105"/>
    <mergeCell ref="A2107:D2107"/>
    <mergeCell ref="G2107:H2107"/>
    <mergeCell ref="M2107:N2107"/>
    <mergeCell ref="R2107:Y2107"/>
    <mergeCell ref="A2101:D2101"/>
    <mergeCell ref="G2101:H2101"/>
    <mergeCell ref="M2101:N2101"/>
    <mergeCell ref="R2101:Y2101"/>
    <mergeCell ref="A2103:D2103"/>
    <mergeCell ref="G2103:H2103"/>
    <mergeCell ref="M2103:N2103"/>
    <mergeCell ref="R2103:Y2103"/>
    <mergeCell ref="A2097:D2097"/>
    <mergeCell ref="G2097:H2097"/>
    <mergeCell ref="M2097:N2097"/>
    <mergeCell ref="R2097:Y2097"/>
    <mergeCell ref="A2099:D2099"/>
    <mergeCell ref="G2099:H2099"/>
    <mergeCell ref="M2099:N2099"/>
    <mergeCell ref="R2099:Y2099"/>
    <mergeCell ref="A2117:D2117"/>
    <mergeCell ref="G2117:H2117"/>
    <mergeCell ref="M2117:N2117"/>
    <mergeCell ref="R2117:Y2117"/>
    <mergeCell ref="A2119:D2119"/>
    <mergeCell ref="G2119:H2119"/>
    <mergeCell ref="M2119:N2119"/>
    <mergeCell ref="R2119:Y2119"/>
    <mergeCell ref="A2113:D2113"/>
    <mergeCell ref="G2113:H2113"/>
    <mergeCell ref="M2113:N2113"/>
    <mergeCell ref="R2113:Y2113"/>
    <mergeCell ref="A2115:D2115"/>
    <mergeCell ref="G2115:H2115"/>
    <mergeCell ref="M2115:N2115"/>
    <mergeCell ref="R2115:Y2115"/>
    <mergeCell ref="A2109:D2109"/>
    <mergeCell ref="G2109:H2109"/>
    <mergeCell ref="M2109:N2109"/>
    <mergeCell ref="R2109:Y2109"/>
    <mergeCell ref="A2111:D2111"/>
    <mergeCell ref="G2111:H2111"/>
    <mergeCell ref="M2111:N2111"/>
    <mergeCell ref="R2111:Y2111"/>
    <mergeCell ref="A2129:D2129"/>
    <mergeCell ref="G2129:H2129"/>
    <mergeCell ref="M2129:N2129"/>
    <mergeCell ref="R2129:Y2129"/>
    <mergeCell ref="A2131:D2131"/>
    <mergeCell ref="G2131:H2131"/>
    <mergeCell ref="M2131:N2131"/>
    <mergeCell ref="R2131:Y2131"/>
    <mergeCell ref="A2125:D2125"/>
    <mergeCell ref="G2125:H2125"/>
    <mergeCell ref="M2125:N2125"/>
    <mergeCell ref="R2125:Y2125"/>
    <mergeCell ref="A2127:D2127"/>
    <mergeCell ref="G2127:H2127"/>
    <mergeCell ref="M2127:N2127"/>
    <mergeCell ref="R2127:Y2127"/>
    <mergeCell ref="A2121:D2121"/>
    <mergeCell ref="G2121:H2121"/>
    <mergeCell ref="M2121:N2121"/>
    <mergeCell ref="R2121:Y2121"/>
    <mergeCell ref="A2123:D2123"/>
    <mergeCell ref="G2123:H2123"/>
    <mergeCell ref="M2123:N2123"/>
    <mergeCell ref="R2123:Y2123"/>
    <mergeCell ref="A2141:D2141"/>
    <mergeCell ref="G2141:H2141"/>
    <mergeCell ref="M2141:N2141"/>
    <mergeCell ref="R2141:Y2141"/>
    <mergeCell ref="A2143:D2143"/>
    <mergeCell ref="G2143:H2143"/>
    <mergeCell ref="M2143:N2143"/>
    <mergeCell ref="R2143:Y2143"/>
    <mergeCell ref="A2137:D2137"/>
    <mergeCell ref="G2137:H2137"/>
    <mergeCell ref="M2137:N2137"/>
    <mergeCell ref="R2137:Y2137"/>
    <mergeCell ref="A2139:D2139"/>
    <mergeCell ref="G2139:H2139"/>
    <mergeCell ref="M2139:N2139"/>
    <mergeCell ref="R2139:Y2139"/>
    <mergeCell ref="A2133:D2133"/>
    <mergeCell ref="G2133:H2133"/>
    <mergeCell ref="M2133:N2133"/>
    <mergeCell ref="R2133:Y2133"/>
    <mergeCell ref="A2135:D2135"/>
    <mergeCell ref="G2135:H2135"/>
    <mergeCell ref="M2135:N2135"/>
    <mergeCell ref="R2135:Y2135"/>
    <mergeCell ref="A2153:D2153"/>
    <mergeCell ref="G2153:H2153"/>
    <mergeCell ref="M2153:N2153"/>
    <mergeCell ref="R2153:Y2153"/>
    <mergeCell ref="A2155:D2155"/>
    <mergeCell ref="G2155:H2155"/>
    <mergeCell ref="M2155:N2155"/>
    <mergeCell ref="R2155:Y2155"/>
    <mergeCell ref="A2149:D2149"/>
    <mergeCell ref="G2149:H2149"/>
    <mergeCell ref="M2149:N2149"/>
    <mergeCell ref="R2149:Y2149"/>
    <mergeCell ref="A2151:D2151"/>
    <mergeCell ref="G2151:H2151"/>
    <mergeCell ref="M2151:N2151"/>
    <mergeCell ref="R2151:Y2151"/>
    <mergeCell ref="A2145:D2145"/>
    <mergeCell ref="G2145:H2145"/>
    <mergeCell ref="M2145:N2145"/>
    <mergeCell ref="R2145:Y2145"/>
    <mergeCell ref="A2147:D2147"/>
    <mergeCell ref="G2147:H2147"/>
    <mergeCell ref="M2147:N2147"/>
    <mergeCell ref="R2147:Y2147"/>
    <mergeCell ref="A2165:D2165"/>
    <mergeCell ref="G2165:H2165"/>
    <mergeCell ref="M2165:N2165"/>
    <mergeCell ref="R2165:Y2165"/>
    <mergeCell ref="A2167:D2167"/>
    <mergeCell ref="G2167:H2167"/>
    <mergeCell ref="M2167:N2167"/>
    <mergeCell ref="R2167:Y2167"/>
    <mergeCell ref="A2161:D2161"/>
    <mergeCell ref="G2161:H2161"/>
    <mergeCell ref="M2161:N2161"/>
    <mergeCell ref="R2161:Y2161"/>
    <mergeCell ref="A2163:D2163"/>
    <mergeCell ref="G2163:H2163"/>
    <mergeCell ref="M2163:N2163"/>
    <mergeCell ref="R2163:Y2163"/>
    <mergeCell ref="A2157:D2157"/>
    <mergeCell ref="G2157:H2157"/>
    <mergeCell ref="M2157:N2157"/>
    <mergeCell ref="R2157:Y2157"/>
    <mergeCell ref="A2159:D2159"/>
    <mergeCell ref="G2159:H2159"/>
    <mergeCell ref="M2159:N2159"/>
    <mergeCell ref="R2159:Y2159"/>
    <mergeCell ref="A2176:D2176"/>
    <mergeCell ref="G2176:H2176"/>
    <mergeCell ref="M2176:N2176"/>
    <mergeCell ref="R2176:Y2176"/>
    <mergeCell ref="A2178:D2178"/>
    <mergeCell ref="G2178:H2178"/>
    <mergeCell ref="M2178:N2178"/>
    <mergeCell ref="R2178:Y2178"/>
    <mergeCell ref="A2173:D2173"/>
    <mergeCell ref="G2173:H2173"/>
    <mergeCell ref="M2173:N2173"/>
    <mergeCell ref="R2173:Y2173"/>
    <mergeCell ref="A2174:D2174"/>
    <mergeCell ref="G2174:H2174"/>
    <mergeCell ref="M2174:N2174"/>
    <mergeCell ref="R2174:Y2174"/>
    <mergeCell ref="A2169:D2169"/>
    <mergeCell ref="G2169:H2169"/>
    <mergeCell ref="M2169:N2169"/>
    <mergeCell ref="R2169:Y2169"/>
    <mergeCell ref="A2171:D2171"/>
    <mergeCell ref="G2171:H2171"/>
    <mergeCell ref="M2171:N2171"/>
    <mergeCell ref="R2171:Y2171"/>
    <mergeCell ref="A2188:D2188"/>
    <mergeCell ref="G2188:H2188"/>
    <mergeCell ref="M2188:N2188"/>
    <mergeCell ref="R2188:Y2188"/>
    <mergeCell ref="A2190:D2190"/>
    <mergeCell ref="G2190:H2190"/>
    <mergeCell ref="M2190:N2190"/>
    <mergeCell ref="R2190:Y2190"/>
    <mergeCell ref="A2184:D2184"/>
    <mergeCell ref="G2184:H2184"/>
    <mergeCell ref="M2184:N2184"/>
    <mergeCell ref="R2184:Y2184"/>
    <mergeCell ref="A2186:D2186"/>
    <mergeCell ref="G2186:H2186"/>
    <mergeCell ref="M2186:N2186"/>
    <mergeCell ref="R2186:Y2186"/>
    <mergeCell ref="A2180:D2180"/>
    <mergeCell ref="G2180:H2180"/>
    <mergeCell ref="M2180:N2180"/>
    <mergeCell ref="R2180:Y2180"/>
    <mergeCell ref="A2182:D2182"/>
    <mergeCell ref="G2182:H2182"/>
    <mergeCell ref="M2182:N2182"/>
    <mergeCell ref="R2182:Y2182"/>
    <mergeCell ref="A2200:D2200"/>
    <mergeCell ref="G2200:H2200"/>
    <mergeCell ref="M2200:N2200"/>
    <mergeCell ref="R2200:Y2200"/>
    <mergeCell ref="A2202:D2202"/>
    <mergeCell ref="G2202:H2202"/>
    <mergeCell ref="M2202:N2202"/>
    <mergeCell ref="R2202:Y2202"/>
    <mergeCell ref="A2196:D2196"/>
    <mergeCell ref="G2196:H2196"/>
    <mergeCell ref="M2196:N2196"/>
    <mergeCell ref="R2196:Y2196"/>
    <mergeCell ref="A2198:D2198"/>
    <mergeCell ref="G2198:H2198"/>
    <mergeCell ref="M2198:N2198"/>
    <mergeCell ref="R2198:Y2198"/>
    <mergeCell ref="A2192:D2192"/>
    <mergeCell ref="G2192:H2192"/>
    <mergeCell ref="M2192:N2192"/>
    <mergeCell ref="R2192:Y2192"/>
    <mergeCell ref="A2194:D2194"/>
    <mergeCell ref="G2194:H2194"/>
    <mergeCell ref="M2194:N2194"/>
    <mergeCell ref="R2194:Y2194"/>
    <mergeCell ref="A2212:D2212"/>
    <mergeCell ref="G2212:H2212"/>
    <mergeCell ref="M2212:N2212"/>
    <mergeCell ref="R2212:Y2212"/>
    <mergeCell ref="A2214:D2214"/>
    <mergeCell ref="G2214:H2214"/>
    <mergeCell ref="M2214:N2214"/>
    <mergeCell ref="R2214:Y2214"/>
    <mergeCell ref="A2208:D2208"/>
    <mergeCell ref="G2208:H2208"/>
    <mergeCell ref="M2208:N2208"/>
    <mergeCell ref="R2208:Y2208"/>
    <mergeCell ref="A2210:D2210"/>
    <mergeCell ref="G2210:H2210"/>
    <mergeCell ref="M2210:N2210"/>
    <mergeCell ref="R2210:Y2210"/>
    <mergeCell ref="A2204:D2204"/>
    <mergeCell ref="G2204:H2204"/>
    <mergeCell ref="M2204:N2204"/>
    <mergeCell ref="R2204:Y2204"/>
    <mergeCell ref="A2206:D2206"/>
    <mergeCell ref="G2206:H2206"/>
    <mergeCell ref="M2206:N2206"/>
    <mergeCell ref="R2206:Y2206"/>
    <mergeCell ref="A2224:D2224"/>
    <mergeCell ref="G2224:H2224"/>
    <mergeCell ref="M2224:N2224"/>
    <mergeCell ref="R2224:Y2224"/>
    <mergeCell ref="A2226:D2226"/>
    <mergeCell ref="G2226:H2226"/>
    <mergeCell ref="M2226:N2226"/>
    <mergeCell ref="R2226:Y2226"/>
    <mergeCell ref="A2220:D2220"/>
    <mergeCell ref="G2220:H2220"/>
    <mergeCell ref="M2220:N2220"/>
    <mergeCell ref="R2220:Y2220"/>
    <mergeCell ref="A2222:D2222"/>
    <mergeCell ref="G2222:H2222"/>
    <mergeCell ref="M2222:N2222"/>
    <mergeCell ref="R2222:Y2222"/>
    <mergeCell ref="A2216:D2216"/>
    <mergeCell ref="G2216:H2216"/>
    <mergeCell ref="M2216:N2216"/>
    <mergeCell ref="R2216:Y2216"/>
    <mergeCell ref="A2218:D2218"/>
    <mergeCell ref="G2218:H2218"/>
    <mergeCell ref="M2218:N2218"/>
    <mergeCell ref="R2218:Y2218"/>
    <mergeCell ref="A2236:D2236"/>
    <mergeCell ref="G2236:H2236"/>
    <mergeCell ref="M2236:N2236"/>
    <mergeCell ref="R2236:Y2236"/>
    <mergeCell ref="A2238:D2238"/>
    <mergeCell ref="G2238:H2238"/>
    <mergeCell ref="M2238:N2238"/>
    <mergeCell ref="R2238:Y2238"/>
    <mergeCell ref="A2232:D2232"/>
    <mergeCell ref="G2232:H2232"/>
    <mergeCell ref="M2232:N2232"/>
    <mergeCell ref="R2232:Y2232"/>
    <mergeCell ref="A2234:D2234"/>
    <mergeCell ref="G2234:H2234"/>
    <mergeCell ref="M2234:N2234"/>
    <mergeCell ref="R2234:Y2234"/>
    <mergeCell ref="A2228:D2228"/>
    <mergeCell ref="G2228:H2228"/>
    <mergeCell ref="M2228:N2228"/>
    <mergeCell ref="R2228:Y2228"/>
    <mergeCell ref="A2230:D2230"/>
    <mergeCell ref="G2230:H2230"/>
    <mergeCell ref="M2230:N2230"/>
    <mergeCell ref="R2230:Y2230"/>
    <mergeCell ref="A2248:D2248"/>
    <mergeCell ref="G2248:H2248"/>
    <mergeCell ref="M2248:N2248"/>
    <mergeCell ref="R2248:Y2248"/>
    <mergeCell ref="A2250:D2250"/>
    <mergeCell ref="G2250:H2250"/>
    <mergeCell ref="M2250:N2250"/>
    <mergeCell ref="R2250:Y2250"/>
    <mergeCell ref="A2244:D2244"/>
    <mergeCell ref="G2244:H2244"/>
    <mergeCell ref="M2244:N2244"/>
    <mergeCell ref="R2244:Y2244"/>
    <mergeCell ref="A2246:D2246"/>
    <mergeCell ref="G2246:H2246"/>
    <mergeCell ref="M2246:N2246"/>
    <mergeCell ref="R2246:Y2246"/>
    <mergeCell ref="A2240:D2240"/>
    <mergeCell ref="G2240:H2240"/>
    <mergeCell ref="M2240:N2240"/>
    <mergeCell ref="R2240:Y2240"/>
    <mergeCell ref="A2242:D2242"/>
    <mergeCell ref="G2242:H2242"/>
    <mergeCell ref="M2242:N2242"/>
    <mergeCell ref="R2242:Y2242"/>
    <mergeCell ref="A2259:D2259"/>
    <mergeCell ref="G2259:H2259"/>
    <mergeCell ref="M2259:N2259"/>
    <mergeCell ref="R2259:Y2259"/>
    <mergeCell ref="A2261:D2261"/>
    <mergeCell ref="G2261:H2261"/>
    <mergeCell ref="M2261:N2261"/>
    <mergeCell ref="R2261:Y2261"/>
    <mergeCell ref="A2255:D2255"/>
    <mergeCell ref="G2255:H2255"/>
    <mergeCell ref="M2255:N2255"/>
    <mergeCell ref="R2255:Y2255"/>
    <mergeCell ref="A2257:D2257"/>
    <mergeCell ref="G2257:H2257"/>
    <mergeCell ref="M2257:N2257"/>
    <mergeCell ref="R2257:Y2257"/>
    <mergeCell ref="A2252:D2252"/>
    <mergeCell ref="G2252:H2252"/>
    <mergeCell ref="M2252:N2252"/>
    <mergeCell ref="R2252:Y2252"/>
    <mergeCell ref="A2253:D2253"/>
    <mergeCell ref="G2253:H2253"/>
    <mergeCell ref="M2253:N2253"/>
    <mergeCell ref="R2253:Y2253"/>
    <mergeCell ref="A2271:D2271"/>
    <mergeCell ref="G2271:H2271"/>
    <mergeCell ref="M2271:N2271"/>
    <mergeCell ref="R2271:Y2271"/>
    <mergeCell ref="A2273:D2273"/>
    <mergeCell ref="G2273:H2273"/>
    <mergeCell ref="M2273:N2273"/>
    <mergeCell ref="R2273:Y2273"/>
    <mergeCell ref="A2267:D2267"/>
    <mergeCell ref="G2267:H2267"/>
    <mergeCell ref="M2267:N2267"/>
    <mergeCell ref="R2267:Y2267"/>
    <mergeCell ref="A2269:D2269"/>
    <mergeCell ref="G2269:H2269"/>
    <mergeCell ref="M2269:N2269"/>
    <mergeCell ref="R2269:Y2269"/>
    <mergeCell ref="A2263:D2263"/>
    <mergeCell ref="G2263:H2263"/>
    <mergeCell ref="M2263:N2263"/>
    <mergeCell ref="R2263:Y2263"/>
    <mergeCell ref="A2265:D2265"/>
    <mergeCell ref="G2265:H2265"/>
    <mergeCell ref="M2265:N2265"/>
    <mergeCell ref="R2265:Y2265"/>
    <mergeCell ref="A2283:D2283"/>
    <mergeCell ref="G2283:H2283"/>
    <mergeCell ref="M2283:N2283"/>
    <mergeCell ref="R2283:Y2283"/>
    <mergeCell ref="A2285:D2285"/>
    <mergeCell ref="G2285:H2285"/>
    <mergeCell ref="M2285:N2285"/>
    <mergeCell ref="R2285:Y2285"/>
    <mergeCell ref="A2279:D2279"/>
    <mergeCell ref="G2279:H2279"/>
    <mergeCell ref="M2279:N2279"/>
    <mergeCell ref="R2279:Y2279"/>
    <mergeCell ref="A2281:D2281"/>
    <mergeCell ref="G2281:H2281"/>
    <mergeCell ref="M2281:N2281"/>
    <mergeCell ref="R2281:Y2281"/>
    <mergeCell ref="A2275:D2275"/>
    <mergeCell ref="G2275:H2275"/>
    <mergeCell ref="M2275:N2275"/>
    <mergeCell ref="R2275:Y2275"/>
    <mergeCell ref="A2277:D2277"/>
    <mergeCell ref="G2277:H2277"/>
    <mergeCell ref="M2277:N2277"/>
    <mergeCell ref="R2277:Y2277"/>
    <mergeCell ref="A2295:D2295"/>
    <mergeCell ref="G2295:H2295"/>
    <mergeCell ref="M2295:N2295"/>
    <mergeCell ref="R2295:Y2295"/>
    <mergeCell ref="A2297:D2297"/>
    <mergeCell ref="G2297:H2297"/>
    <mergeCell ref="M2297:N2297"/>
    <mergeCell ref="R2297:Y2297"/>
    <mergeCell ref="A2291:D2291"/>
    <mergeCell ref="G2291:H2291"/>
    <mergeCell ref="M2291:N2291"/>
    <mergeCell ref="R2291:Y2291"/>
    <mergeCell ref="A2293:D2293"/>
    <mergeCell ref="G2293:H2293"/>
    <mergeCell ref="M2293:N2293"/>
    <mergeCell ref="R2293:Y2293"/>
    <mergeCell ref="A2287:D2287"/>
    <mergeCell ref="G2287:H2287"/>
    <mergeCell ref="M2287:N2287"/>
    <mergeCell ref="R2287:Y2287"/>
    <mergeCell ref="A2289:D2289"/>
    <mergeCell ref="G2289:H2289"/>
    <mergeCell ref="M2289:N2289"/>
    <mergeCell ref="R2289:Y2289"/>
    <mergeCell ref="A2307:D2307"/>
    <mergeCell ref="G2307:H2307"/>
    <mergeCell ref="M2307:N2307"/>
    <mergeCell ref="R2307:Y2307"/>
    <mergeCell ref="A2309:D2309"/>
    <mergeCell ref="G2309:H2309"/>
    <mergeCell ref="M2309:N2309"/>
    <mergeCell ref="R2309:Y2309"/>
    <mergeCell ref="A2303:D2303"/>
    <mergeCell ref="G2303:H2303"/>
    <mergeCell ref="M2303:N2303"/>
    <mergeCell ref="R2303:Y2303"/>
    <mergeCell ref="A2305:D2305"/>
    <mergeCell ref="G2305:H2305"/>
    <mergeCell ref="M2305:N2305"/>
    <mergeCell ref="R2305:Y2305"/>
    <mergeCell ref="A2299:D2299"/>
    <mergeCell ref="G2299:H2299"/>
    <mergeCell ref="M2299:N2299"/>
    <mergeCell ref="R2299:Y2299"/>
    <mergeCell ref="A2301:D2301"/>
    <mergeCell ref="G2301:H2301"/>
    <mergeCell ref="M2301:N2301"/>
    <mergeCell ref="R2301:Y2301"/>
    <mergeCell ref="A2319:D2319"/>
    <mergeCell ref="G2319:H2319"/>
    <mergeCell ref="M2319:N2319"/>
    <mergeCell ref="R2319:Y2319"/>
    <mergeCell ref="A2321:D2321"/>
    <mergeCell ref="G2321:H2321"/>
    <mergeCell ref="M2321:N2321"/>
    <mergeCell ref="R2321:Y2321"/>
    <mergeCell ref="A2315:D2315"/>
    <mergeCell ref="G2315:H2315"/>
    <mergeCell ref="M2315:N2315"/>
    <mergeCell ref="R2315:Y2315"/>
    <mergeCell ref="A2317:D2317"/>
    <mergeCell ref="G2317:H2317"/>
    <mergeCell ref="M2317:N2317"/>
    <mergeCell ref="R2317:Y2317"/>
    <mergeCell ref="A2311:D2311"/>
    <mergeCell ref="G2311:H2311"/>
    <mergeCell ref="M2311:N2311"/>
    <mergeCell ref="R2311:Y2311"/>
    <mergeCell ref="A2313:D2313"/>
    <mergeCell ref="G2313:H2313"/>
    <mergeCell ref="M2313:N2313"/>
    <mergeCell ref="R2313:Y2313"/>
    <mergeCell ref="A2331:D2331"/>
    <mergeCell ref="G2331:H2331"/>
    <mergeCell ref="M2331:N2331"/>
    <mergeCell ref="R2331:Y2331"/>
    <mergeCell ref="A2332:D2332"/>
    <mergeCell ref="G2332:H2332"/>
    <mergeCell ref="M2332:N2332"/>
    <mergeCell ref="R2332:Y2332"/>
    <mergeCell ref="A2327:D2327"/>
    <mergeCell ref="G2327:H2327"/>
    <mergeCell ref="M2327:N2327"/>
    <mergeCell ref="R2327:Y2327"/>
    <mergeCell ref="A2329:D2329"/>
    <mergeCell ref="G2329:H2329"/>
    <mergeCell ref="M2329:N2329"/>
    <mergeCell ref="R2329:Y2329"/>
    <mergeCell ref="A2323:D2323"/>
    <mergeCell ref="G2323:H2323"/>
    <mergeCell ref="M2323:N2323"/>
    <mergeCell ref="R2323:Y2323"/>
    <mergeCell ref="A2325:D2325"/>
    <mergeCell ref="G2325:H2325"/>
    <mergeCell ref="M2325:N2325"/>
    <mergeCell ref="R2325:Y2325"/>
    <mergeCell ref="A2342:D2342"/>
    <mergeCell ref="G2342:H2342"/>
    <mergeCell ref="M2342:N2342"/>
    <mergeCell ref="R2342:Y2342"/>
    <mergeCell ref="A2344:D2344"/>
    <mergeCell ref="G2344:H2344"/>
    <mergeCell ref="M2344:N2344"/>
    <mergeCell ref="R2344:Y2344"/>
    <mergeCell ref="A2338:D2338"/>
    <mergeCell ref="G2338:H2338"/>
    <mergeCell ref="M2338:N2338"/>
    <mergeCell ref="R2338:Y2338"/>
    <mergeCell ref="A2340:D2340"/>
    <mergeCell ref="G2340:H2340"/>
    <mergeCell ref="M2340:N2340"/>
    <mergeCell ref="R2340:Y2340"/>
    <mergeCell ref="A2334:D2334"/>
    <mergeCell ref="G2334:H2334"/>
    <mergeCell ref="M2334:N2334"/>
    <mergeCell ref="R2334:Y2334"/>
    <mergeCell ref="A2336:D2336"/>
    <mergeCell ref="G2336:H2336"/>
    <mergeCell ref="M2336:N2336"/>
    <mergeCell ref="R2336:Y2336"/>
    <mergeCell ref="A2354:D2354"/>
    <mergeCell ref="G2354:H2354"/>
    <mergeCell ref="M2354:N2354"/>
    <mergeCell ref="R2354:Y2354"/>
    <mergeCell ref="A2356:E2356"/>
    <mergeCell ref="M2356:N2356"/>
    <mergeCell ref="A2350:D2350"/>
    <mergeCell ref="G2350:H2350"/>
    <mergeCell ref="M2350:N2350"/>
    <mergeCell ref="R2350:Y2350"/>
    <mergeCell ref="A2352:D2352"/>
    <mergeCell ref="G2352:H2352"/>
    <mergeCell ref="M2352:N2352"/>
    <mergeCell ref="R2352:Y2352"/>
    <mergeCell ref="A2346:D2346"/>
    <mergeCell ref="G2346:H2346"/>
    <mergeCell ref="M2346:N2346"/>
    <mergeCell ref="R2346:Y2346"/>
    <mergeCell ref="A2348:D2348"/>
    <mergeCell ref="G2348:H2348"/>
    <mergeCell ref="M2348:N2348"/>
    <mergeCell ref="R2348:Y2348"/>
    <mergeCell ref="A2366:D2366"/>
    <mergeCell ref="G2366:H2366"/>
    <mergeCell ref="M2366:N2366"/>
    <mergeCell ref="R2366:Y2366"/>
    <mergeCell ref="A2368:D2368"/>
    <mergeCell ref="G2368:H2368"/>
    <mergeCell ref="M2368:N2368"/>
    <mergeCell ref="R2368:Y2368"/>
    <mergeCell ref="A2362:D2362"/>
    <mergeCell ref="G2362:H2362"/>
    <mergeCell ref="M2362:N2362"/>
    <mergeCell ref="R2362:Y2362"/>
    <mergeCell ref="A2364:D2364"/>
    <mergeCell ref="G2364:H2364"/>
    <mergeCell ref="M2364:N2364"/>
    <mergeCell ref="R2364:Y2364"/>
    <mergeCell ref="A2358:D2358"/>
    <mergeCell ref="G2358:H2358"/>
    <mergeCell ref="M2358:N2358"/>
    <mergeCell ref="R2358:Y2358"/>
    <mergeCell ref="A2360:D2360"/>
    <mergeCell ref="G2360:H2360"/>
    <mergeCell ref="M2360:N2360"/>
    <mergeCell ref="R2360:Y2360"/>
    <mergeCell ref="A2378:D2378"/>
    <mergeCell ref="G2378:H2378"/>
    <mergeCell ref="M2378:N2378"/>
    <mergeCell ref="R2378:Y2378"/>
    <mergeCell ref="A2380:D2380"/>
    <mergeCell ref="G2380:H2380"/>
    <mergeCell ref="M2380:N2380"/>
    <mergeCell ref="R2380:Y2380"/>
    <mergeCell ref="A2374:D2374"/>
    <mergeCell ref="G2374:H2374"/>
    <mergeCell ref="M2374:N2374"/>
    <mergeCell ref="R2374:Y2374"/>
    <mergeCell ref="A2376:D2376"/>
    <mergeCell ref="G2376:H2376"/>
    <mergeCell ref="M2376:N2376"/>
    <mergeCell ref="R2376:Y2376"/>
    <mergeCell ref="A2370:D2370"/>
    <mergeCell ref="G2370:H2370"/>
    <mergeCell ref="M2370:N2370"/>
    <mergeCell ref="R2370:Y2370"/>
    <mergeCell ref="A2372:E2372"/>
    <mergeCell ref="M2372:N2372"/>
    <mergeCell ref="A2390:D2390"/>
    <mergeCell ref="G2390:H2390"/>
    <mergeCell ref="M2390:N2390"/>
    <mergeCell ref="R2390:Y2390"/>
    <mergeCell ref="A2392:D2392"/>
    <mergeCell ref="G2392:H2392"/>
    <mergeCell ref="M2392:N2392"/>
    <mergeCell ref="R2392:Y2392"/>
    <mergeCell ref="A2386:D2386"/>
    <mergeCell ref="G2386:H2386"/>
    <mergeCell ref="M2386:N2386"/>
    <mergeCell ref="R2386:Y2386"/>
    <mergeCell ref="A2388:D2388"/>
    <mergeCell ref="G2388:H2388"/>
    <mergeCell ref="M2388:N2388"/>
    <mergeCell ref="R2388:Y2388"/>
    <mergeCell ref="A2382:D2382"/>
    <mergeCell ref="G2382:H2382"/>
    <mergeCell ref="M2382:N2382"/>
    <mergeCell ref="R2382:Y2382"/>
    <mergeCell ref="A2384:D2384"/>
    <mergeCell ref="G2384:H2384"/>
    <mergeCell ref="M2384:N2384"/>
    <mergeCell ref="R2384:Y2384"/>
    <mergeCell ref="A2402:D2402"/>
    <mergeCell ref="G2402:H2402"/>
    <mergeCell ref="M2402:N2402"/>
    <mergeCell ref="R2402:Y2402"/>
    <mergeCell ref="A2404:D2404"/>
    <mergeCell ref="G2404:H2404"/>
    <mergeCell ref="M2404:N2404"/>
    <mergeCell ref="R2404:Y2404"/>
    <mergeCell ref="A2398:D2398"/>
    <mergeCell ref="G2398:H2398"/>
    <mergeCell ref="M2398:N2398"/>
    <mergeCell ref="R2398:Y2398"/>
    <mergeCell ref="A2400:D2400"/>
    <mergeCell ref="G2400:H2400"/>
    <mergeCell ref="M2400:N2400"/>
    <mergeCell ref="R2400:Y2400"/>
    <mergeCell ref="A2394:D2394"/>
    <mergeCell ref="G2394:H2394"/>
    <mergeCell ref="M2394:N2394"/>
    <mergeCell ref="R2394:Y2394"/>
    <mergeCell ref="A2396:D2396"/>
    <mergeCell ref="G2396:H2396"/>
    <mergeCell ref="M2396:N2396"/>
    <mergeCell ref="R2396:Y2396"/>
    <mergeCell ref="A2413:D2413"/>
    <mergeCell ref="G2413:H2413"/>
    <mergeCell ref="M2413:N2413"/>
    <mergeCell ref="R2413:Y2413"/>
    <mergeCell ref="A2415:D2415"/>
    <mergeCell ref="G2415:H2415"/>
    <mergeCell ref="M2415:N2415"/>
    <mergeCell ref="R2415:Y2415"/>
    <mergeCell ref="A2409:D2409"/>
    <mergeCell ref="G2409:H2409"/>
    <mergeCell ref="M2409:N2409"/>
    <mergeCell ref="R2409:Y2409"/>
    <mergeCell ref="A2411:D2411"/>
    <mergeCell ref="G2411:H2411"/>
    <mergeCell ref="M2411:N2411"/>
    <mergeCell ref="R2411:Y2411"/>
    <mergeCell ref="A2406:D2406"/>
    <mergeCell ref="G2406:H2406"/>
    <mergeCell ref="M2406:N2406"/>
    <mergeCell ref="R2406:Y2406"/>
    <mergeCell ref="A2408:D2408"/>
    <mergeCell ref="G2408:H2408"/>
    <mergeCell ref="M2408:N2408"/>
    <mergeCell ref="R2408:Y2408"/>
    <mergeCell ref="A2425:D2425"/>
    <mergeCell ref="G2425:H2425"/>
    <mergeCell ref="M2425:N2425"/>
    <mergeCell ref="R2425:Y2425"/>
    <mergeCell ref="A2427:D2427"/>
    <mergeCell ref="G2427:H2427"/>
    <mergeCell ref="M2427:N2427"/>
    <mergeCell ref="R2427:Y2427"/>
    <mergeCell ref="A2421:D2421"/>
    <mergeCell ref="G2421:H2421"/>
    <mergeCell ref="M2421:N2421"/>
    <mergeCell ref="R2421:Y2421"/>
    <mergeCell ref="A2423:D2423"/>
    <mergeCell ref="G2423:H2423"/>
    <mergeCell ref="M2423:N2423"/>
    <mergeCell ref="R2423:Y2423"/>
    <mergeCell ref="A2417:D2417"/>
    <mergeCell ref="G2417:H2417"/>
    <mergeCell ref="M2417:N2417"/>
    <mergeCell ref="R2417:Y2417"/>
    <mergeCell ref="A2419:D2419"/>
    <mergeCell ref="G2419:H2419"/>
    <mergeCell ref="M2419:N2419"/>
    <mergeCell ref="R2419:Y2419"/>
    <mergeCell ref="A2437:D2437"/>
    <mergeCell ref="G2437:H2437"/>
    <mergeCell ref="M2437:N2437"/>
    <mergeCell ref="R2437:Y2437"/>
    <mergeCell ref="A2439:D2439"/>
    <mergeCell ref="G2439:H2439"/>
    <mergeCell ref="M2439:N2439"/>
    <mergeCell ref="R2439:Y2439"/>
    <mergeCell ref="A2433:D2433"/>
    <mergeCell ref="G2433:H2433"/>
    <mergeCell ref="M2433:N2433"/>
    <mergeCell ref="R2433:Y2433"/>
    <mergeCell ref="A2435:D2435"/>
    <mergeCell ref="G2435:H2435"/>
    <mergeCell ref="M2435:N2435"/>
    <mergeCell ref="R2435:Y2435"/>
    <mergeCell ref="A2429:D2429"/>
    <mergeCell ref="G2429:H2429"/>
    <mergeCell ref="M2429:N2429"/>
    <mergeCell ref="R2429:Y2429"/>
    <mergeCell ref="A2431:D2431"/>
    <mergeCell ref="G2431:H2431"/>
    <mergeCell ref="M2431:N2431"/>
    <mergeCell ref="R2431:Y2431"/>
    <mergeCell ref="A2449:D2449"/>
    <mergeCell ref="G2449:H2449"/>
    <mergeCell ref="M2449:N2449"/>
    <mergeCell ref="R2449:Y2449"/>
    <mergeCell ref="A2451:D2451"/>
    <mergeCell ref="G2451:H2451"/>
    <mergeCell ref="M2451:N2451"/>
    <mergeCell ref="R2451:Y2451"/>
    <mergeCell ref="A2445:D2445"/>
    <mergeCell ref="G2445:H2445"/>
    <mergeCell ref="M2445:N2445"/>
    <mergeCell ref="R2445:Y2445"/>
    <mergeCell ref="A2447:D2447"/>
    <mergeCell ref="G2447:H2447"/>
    <mergeCell ref="M2447:N2447"/>
    <mergeCell ref="R2447:Y2447"/>
    <mergeCell ref="A2441:D2441"/>
    <mergeCell ref="G2441:H2441"/>
    <mergeCell ref="M2441:N2441"/>
    <mergeCell ref="R2441:Y2441"/>
    <mergeCell ref="A2443:D2443"/>
    <mergeCell ref="G2443:H2443"/>
    <mergeCell ref="M2443:N2443"/>
    <mergeCell ref="R2443:Y2443"/>
    <mergeCell ref="A2461:D2461"/>
    <mergeCell ref="G2461:H2461"/>
    <mergeCell ref="M2461:N2461"/>
    <mergeCell ref="R2461:Y2461"/>
    <mergeCell ref="A2463:D2463"/>
    <mergeCell ref="G2463:H2463"/>
    <mergeCell ref="M2463:N2463"/>
    <mergeCell ref="R2463:Y2463"/>
    <mergeCell ref="A2457:D2457"/>
    <mergeCell ref="G2457:H2457"/>
    <mergeCell ref="M2457:N2457"/>
    <mergeCell ref="R2457:Y2457"/>
    <mergeCell ref="A2459:D2459"/>
    <mergeCell ref="G2459:H2459"/>
    <mergeCell ref="M2459:N2459"/>
    <mergeCell ref="R2459:Y2459"/>
    <mergeCell ref="A2453:D2453"/>
    <mergeCell ref="G2453:H2453"/>
    <mergeCell ref="M2453:N2453"/>
    <mergeCell ref="R2453:Y2453"/>
    <mergeCell ref="A2455:D2455"/>
    <mergeCell ref="G2455:H2455"/>
    <mergeCell ref="M2455:N2455"/>
    <mergeCell ref="R2455:Y2455"/>
    <mergeCell ref="A2473:D2473"/>
    <mergeCell ref="G2473:H2473"/>
    <mergeCell ref="M2473:N2473"/>
    <mergeCell ref="R2473:Y2473"/>
    <mergeCell ref="A2475:D2475"/>
    <mergeCell ref="G2475:H2475"/>
    <mergeCell ref="M2475:N2475"/>
    <mergeCell ref="R2475:Y2475"/>
    <mergeCell ref="A2469:D2469"/>
    <mergeCell ref="G2469:H2469"/>
    <mergeCell ref="M2469:N2469"/>
    <mergeCell ref="R2469:Y2469"/>
    <mergeCell ref="A2471:D2471"/>
    <mergeCell ref="G2471:H2471"/>
    <mergeCell ref="M2471:N2471"/>
    <mergeCell ref="R2471:Y2471"/>
    <mergeCell ref="A2465:D2465"/>
    <mergeCell ref="G2465:H2465"/>
    <mergeCell ref="M2465:N2465"/>
    <mergeCell ref="R2465:Y2465"/>
    <mergeCell ref="A2467:D2467"/>
    <mergeCell ref="G2467:H2467"/>
    <mergeCell ref="M2467:N2467"/>
    <mergeCell ref="R2467:Y2467"/>
    <mergeCell ref="A2485:D2485"/>
    <mergeCell ref="G2485:H2485"/>
    <mergeCell ref="M2485:N2485"/>
    <mergeCell ref="R2485:Y2485"/>
    <mergeCell ref="A2487:D2487"/>
    <mergeCell ref="G2487:H2487"/>
    <mergeCell ref="M2487:N2487"/>
    <mergeCell ref="R2487:Y2487"/>
    <mergeCell ref="A2481:D2481"/>
    <mergeCell ref="G2481:H2481"/>
    <mergeCell ref="M2481:N2481"/>
    <mergeCell ref="R2481:Y2481"/>
    <mergeCell ref="A2483:D2483"/>
    <mergeCell ref="G2483:H2483"/>
    <mergeCell ref="M2483:N2483"/>
    <mergeCell ref="R2483:Y2483"/>
    <mergeCell ref="A2477:D2477"/>
    <mergeCell ref="G2477:H2477"/>
    <mergeCell ref="M2477:N2477"/>
    <mergeCell ref="R2477:Y2477"/>
    <mergeCell ref="A2479:D2479"/>
    <mergeCell ref="G2479:H2479"/>
    <mergeCell ref="M2479:N2479"/>
    <mergeCell ref="R2479:Y2479"/>
    <mergeCell ref="A2496:D2496"/>
    <mergeCell ref="G2496:H2496"/>
    <mergeCell ref="M2496:N2496"/>
    <mergeCell ref="R2496:Y2496"/>
    <mergeCell ref="A2498:D2498"/>
    <mergeCell ref="G2498:H2498"/>
    <mergeCell ref="M2498:N2498"/>
    <mergeCell ref="R2498:Y2498"/>
    <mergeCell ref="A2492:D2492"/>
    <mergeCell ref="G2492:H2492"/>
    <mergeCell ref="M2492:N2492"/>
    <mergeCell ref="R2492:Y2492"/>
    <mergeCell ref="A2494:D2494"/>
    <mergeCell ref="G2494:H2494"/>
    <mergeCell ref="M2494:N2494"/>
    <mergeCell ref="R2494:Y2494"/>
    <mergeCell ref="A2488:D2488"/>
    <mergeCell ref="G2488:H2488"/>
    <mergeCell ref="M2488:N2488"/>
    <mergeCell ref="R2488:Y2488"/>
    <mergeCell ref="A2490:D2490"/>
    <mergeCell ref="G2490:H2490"/>
    <mergeCell ref="M2490:N2490"/>
    <mergeCell ref="R2490:Y2490"/>
    <mergeCell ref="A2508:D2508"/>
    <mergeCell ref="G2508:H2508"/>
    <mergeCell ref="M2508:N2508"/>
    <mergeCell ref="R2508:Y2508"/>
    <mergeCell ref="A2510:D2510"/>
    <mergeCell ref="G2510:H2510"/>
    <mergeCell ref="M2510:N2510"/>
    <mergeCell ref="R2510:Y2510"/>
    <mergeCell ref="A2504:D2504"/>
    <mergeCell ref="G2504:H2504"/>
    <mergeCell ref="M2504:N2504"/>
    <mergeCell ref="R2504:Y2504"/>
    <mergeCell ref="A2506:D2506"/>
    <mergeCell ref="G2506:H2506"/>
    <mergeCell ref="M2506:N2506"/>
    <mergeCell ref="R2506:Y2506"/>
    <mergeCell ref="A2500:D2500"/>
    <mergeCell ref="G2500:H2500"/>
    <mergeCell ref="M2500:N2500"/>
    <mergeCell ref="R2500:Y2500"/>
    <mergeCell ref="A2502:D2502"/>
    <mergeCell ref="G2502:H2502"/>
    <mergeCell ref="M2502:N2502"/>
    <mergeCell ref="R2502:Y2502"/>
    <mergeCell ref="A2520:D2520"/>
    <mergeCell ref="G2520:H2520"/>
    <mergeCell ref="M2520:N2520"/>
    <mergeCell ref="R2520:Y2520"/>
    <mergeCell ref="A2522:D2522"/>
    <mergeCell ref="G2522:H2522"/>
    <mergeCell ref="M2522:N2522"/>
    <mergeCell ref="R2522:Y2522"/>
    <mergeCell ref="A2516:D2516"/>
    <mergeCell ref="G2516:H2516"/>
    <mergeCell ref="M2516:N2516"/>
    <mergeCell ref="R2516:Y2516"/>
    <mergeCell ref="A2518:D2518"/>
    <mergeCell ref="G2518:H2518"/>
    <mergeCell ref="M2518:N2518"/>
    <mergeCell ref="R2518:Y2518"/>
    <mergeCell ref="A2512:D2512"/>
    <mergeCell ref="G2512:H2512"/>
    <mergeCell ref="M2512:N2512"/>
    <mergeCell ref="R2512:Y2512"/>
    <mergeCell ref="A2514:D2514"/>
    <mergeCell ref="G2514:H2514"/>
    <mergeCell ref="M2514:N2514"/>
    <mergeCell ref="R2514:Y2514"/>
    <mergeCell ref="A2532:D2532"/>
    <mergeCell ref="G2532:H2532"/>
    <mergeCell ref="M2532:N2532"/>
    <mergeCell ref="R2532:Y2532"/>
    <mergeCell ref="A2534:D2534"/>
    <mergeCell ref="G2534:H2534"/>
    <mergeCell ref="M2534:N2534"/>
    <mergeCell ref="R2534:Y2534"/>
    <mergeCell ref="A2528:D2528"/>
    <mergeCell ref="G2528:H2528"/>
    <mergeCell ref="M2528:N2528"/>
    <mergeCell ref="R2528:Y2528"/>
    <mergeCell ref="A2530:D2530"/>
    <mergeCell ref="G2530:H2530"/>
    <mergeCell ref="M2530:N2530"/>
    <mergeCell ref="R2530:Y2530"/>
    <mergeCell ref="A2524:D2524"/>
    <mergeCell ref="G2524:H2524"/>
    <mergeCell ref="M2524:N2524"/>
    <mergeCell ref="R2524:Y2524"/>
    <mergeCell ref="A2526:D2526"/>
    <mergeCell ref="G2526:H2526"/>
    <mergeCell ref="M2526:N2526"/>
    <mergeCell ref="R2526:Y2526"/>
    <mergeCell ref="A2544:D2544"/>
    <mergeCell ref="G2544:H2544"/>
    <mergeCell ref="M2544:N2544"/>
    <mergeCell ref="R2544:Y2544"/>
    <mergeCell ref="A2546:D2546"/>
    <mergeCell ref="G2546:H2546"/>
    <mergeCell ref="M2546:N2546"/>
    <mergeCell ref="R2546:Y2546"/>
    <mergeCell ref="A2540:D2540"/>
    <mergeCell ref="G2540:H2540"/>
    <mergeCell ref="M2540:N2540"/>
    <mergeCell ref="R2540:Y2540"/>
    <mergeCell ref="A2542:D2542"/>
    <mergeCell ref="G2542:H2542"/>
    <mergeCell ref="M2542:N2542"/>
    <mergeCell ref="R2542:Y2542"/>
    <mergeCell ref="A2536:D2536"/>
    <mergeCell ref="G2536:H2536"/>
    <mergeCell ref="M2536:N2536"/>
    <mergeCell ref="R2536:Y2536"/>
    <mergeCell ref="A2538:D2538"/>
    <mergeCell ref="G2538:H2538"/>
    <mergeCell ref="M2538:N2538"/>
    <mergeCell ref="R2538:Y2538"/>
    <mergeCell ref="A2556:D2556"/>
    <mergeCell ref="G2556:H2556"/>
    <mergeCell ref="M2556:N2556"/>
    <mergeCell ref="R2556:Y2556"/>
    <mergeCell ref="A2558:D2558"/>
    <mergeCell ref="G2558:H2558"/>
    <mergeCell ref="M2558:N2558"/>
    <mergeCell ref="R2558:Y2558"/>
    <mergeCell ref="A2552:D2552"/>
    <mergeCell ref="G2552:H2552"/>
    <mergeCell ref="M2552:N2552"/>
    <mergeCell ref="R2552:Y2552"/>
    <mergeCell ref="A2554:D2554"/>
    <mergeCell ref="G2554:H2554"/>
    <mergeCell ref="M2554:N2554"/>
    <mergeCell ref="R2554:Y2554"/>
    <mergeCell ref="A2548:D2548"/>
    <mergeCell ref="G2548:H2548"/>
    <mergeCell ref="M2548:N2548"/>
    <mergeCell ref="R2548:Y2548"/>
    <mergeCell ref="A2550:D2550"/>
    <mergeCell ref="G2550:H2550"/>
    <mergeCell ref="M2550:N2550"/>
    <mergeCell ref="R2550:Y2550"/>
    <mergeCell ref="A2567:D2567"/>
    <mergeCell ref="G2567:H2567"/>
    <mergeCell ref="M2567:N2567"/>
    <mergeCell ref="R2567:Y2567"/>
    <mergeCell ref="A2569:D2569"/>
    <mergeCell ref="G2569:H2569"/>
    <mergeCell ref="M2569:N2569"/>
    <mergeCell ref="R2569:Y2569"/>
    <mergeCell ref="A2564:D2564"/>
    <mergeCell ref="G2564:H2564"/>
    <mergeCell ref="M2564:N2564"/>
    <mergeCell ref="R2564:Y2564"/>
    <mergeCell ref="A2566:D2566"/>
    <mergeCell ref="G2566:H2566"/>
    <mergeCell ref="M2566:N2566"/>
    <mergeCell ref="R2566:Y2566"/>
    <mergeCell ref="A2560:D2560"/>
    <mergeCell ref="G2560:H2560"/>
    <mergeCell ref="M2560:N2560"/>
    <mergeCell ref="R2560:Y2560"/>
    <mergeCell ref="A2562:D2562"/>
    <mergeCell ref="G2562:H2562"/>
    <mergeCell ref="M2562:N2562"/>
    <mergeCell ref="R2562:Y2562"/>
    <mergeCell ref="A2579:D2579"/>
    <mergeCell ref="G2579:H2579"/>
    <mergeCell ref="M2579:N2579"/>
    <mergeCell ref="R2579:Y2579"/>
    <mergeCell ref="A2581:D2581"/>
    <mergeCell ref="G2581:H2581"/>
    <mergeCell ref="M2581:N2581"/>
    <mergeCell ref="R2581:Y2581"/>
    <mergeCell ref="A2575:D2575"/>
    <mergeCell ref="G2575:H2575"/>
    <mergeCell ref="M2575:N2575"/>
    <mergeCell ref="R2575:Y2575"/>
    <mergeCell ref="A2577:D2577"/>
    <mergeCell ref="G2577:H2577"/>
    <mergeCell ref="M2577:N2577"/>
    <mergeCell ref="R2577:Y2577"/>
    <mergeCell ref="A2571:D2571"/>
    <mergeCell ref="G2571:H2571"/>
    <mergeCell ref="M2571:N2571"/>
    <mergeCell ref="R2571:Y2571"/>
    <mergeCell ref="A2573:D2573"/>
    <mergeCell ref="G2573:H2573"/>
    <mergeCell ref="M2573:N2573"/>
    <mergeCell ref="R2573:Y2573"/>
    <mergeCell ref="A2591:D2591"/>
    <mergeCell ref="G2591:H2591"/>
    <mergeCell ref="M2591:N2591"/>
    <mergeCell ref="R2591:Y2591"/>
    <mergeCell ref="A2593:D2593"/>
    <mergeCell ref="G2593:H2593"/>
    <mergeCell ref="M2593:N2593"/>
    <mergeCell ref="R2593:Y2593"/>
    <mergeCell ref="A2587:D2587"/>
    <mergeCell ref="G2587:H2587"/>
    <mergeCell ref="M2587:N2587"/>
    <mergeCell ref="R2587:Y2587"/>
    <mergeCell ref="A2589:D2589"/>
    <mergeCell ref="G2589:H2589"/>
    <mergeCell ref="M2589:N2589"/>
    <mergeCell ref="R2589:Y2589"/>
    <mergeCell ref="A2583:D2583"/>
    <mergeCell ref="G2583:H2583"/>
    <mergeCell ref="M2583:N2583"/>
    <mergeCell ref="R2583:Y2583"/>
    <mergeCell ref="A2585:D2585"/>
    <mergeCell ref="G2585:H2585"/>
    <mergeCell ref="M2585:N2585"/>
    <mergeCell ref="R2585:Y2585"/>
    <mergeCell ref="A2603:D2603"/>
    <mergeCell ref="G2603:H2603"/>
    <mergeCell ref="M2603:N2603"/>
    <mergeCell ref="R2603:Y2603"/>
    <mergeCell ref="A2605:D2605"/>
    <mergeCell ref="G2605:H2605"/>
    <mergeCell ref="M2605:N2605"/>
    <mergeCell ref="R2605:Y2605"/>
    <mergeCell ref="A2599:D2599"/>
    <mergeCell ref="G2599:H2599"/>
    <mergeCell ref="M2599:N2599"/>
    <mergeCell ref="R2599:Y2599"/>
    <mergeCell ref="A2601:D2601"/>
    <mergeCell ref="G2601:H2601"/>
    <mergeCell ref="M2601:N2601"/>
    <mergeCell ref="R2601:Y2601"/>
    <mergeCell ref="A2595:D2595"/>
    <mergeCell ref="G2595:H2595"/>
    <mergeCell ref="M2595:N2595"/>
    <mergeCell ref="R2595:Y2595"/>
    <mergeCell ref="A2597:D2597"/>
    <mergeCell ref="G2597:H2597"/>
    <mergeCell ref="M2597:N2597"/>
    <mergeCell ref="R2597:Y2597"/>
    <mergeCell ref="A2615:D2615"/>
    <mergeCell ref="G2615:H2615"/>
    <mergeCell ref="M2615:N2615"/>
    <mergeCell ref="R2615:Y2615"/>
    <mergeCell ref="A2617:D2617"/>
    <mergeCell ref="G2617:H2617"/>
    <mergeCell ref="M2617:N2617"/>
    <mergeCell ref="R2617:Y2617"/>
    <mergeCell ref="A2611:D2611"/>
    <mergeCell ref="G2611:H2611"/>
    <mergeCell ref="M2611:N2611"/>
    <mergeCell ref="R2611:Y2611"/>
    <mergeCell ref="A2613:D2613"/>
    <mergeCell ref="G2613:H2613"/>
    <mergeCell ref="M2613:N2613"/>
    <mergeCell ref="R2613:Y2613"/>
    <mergeCell ref="A2607:D2607"/>
    <mergeCell ref="G2607:H2607"/>
    <mergeCell ref="M2607:N2607"/>
    <mergeCell ref="R2607:Y2607"/>
    <mergeCell ref="A2609:D2609"/>
    <mergeCell ref="G2609:H2609"/>
    <mergeCell ref="M2609:N2609"/>
    <mergeCell ref="R2609:Y2609"/>
    <mergeCell ref="A2627:D2627"/>
    <mergeCell ref="G2627:H2627"/>
    <mergeCell ref="M2627:N2627"/>
    <mergeCell ref="R2627:Y2627"/>
    <mergeCell ref="A2629:D2629"/>
    <mergeCell ref="G2629:H2629"/>
    <mergeCell ref="M2629:N2629"/>
    <mergeCell ref="R2629:Y2629"/>
    <mergeCell ref="A2623:D2623"/>
    <mergeCell ref="G2623:H2623"/>
    <mergeCell ref="M2623:N2623"/>
    <mergeCell ref="R2623:Y2623"/>
    <mergeCell ref="A2625:D2625"/>
    <mergeCell ref="G2625:H2625"/>
    <mergeCell ref="M2625:N2625"/>
    <mergeCell ref="R2625:Y2625"/>
    <mergeCell ref="A2619:D2619"/>
    <mergeCell ref="G2619:H2619"/>
    <mergeCell ref="M2619:N2619"/>
    <mergeCell ref="R2619:Y2619"/>
    <mergeCell ref="A2621:D2621"/>
    <mergeCell ref="G2621:H2621"/>
    <mergeCell ref="M2621:N2621"/>
    <mergeCell ref="R2621:Y2621"/>
    <mergeCell ref="A2639:D2639"/>
    <mergeCell ref="G2639:H2639"/>
    <mergeCell ref="M2639:N2639"/>
    <mergeCell ref="R2639:Y2639"/>
    <mergeCell ref="A2641:D2641"/>
    <mergeCell ref="G2641:H2641"/>
    <mergeCell ref="M2641:N2641"/>
    <mergeCell ref="R2641:Y2641"/>
    <mergeCell ref="A2635:D2635"/>
    <mergeCell ref="G2635:H2635"/>
    <mergeCell ref="M2635:N2635"/>
    <mergeCell ref="R2635:Y2635"/>
    <mergeCell ref="A2637:D2637"/>
    <mergeCell ref="G2637:H2637"/>
    <mergeCell ref="M2637:N2637"/>
    <mergeCell ref="R2637:Y2637"/>
    <mergeCell ref="A2631:D2631"/>
    <mergeCell ref="G2631:H2631"/>
    <mergeCell ref="M2631:N2631"/>
    <mergeCell ref="R2631:Y2631"/>
    <mergeCell ref="A2633:D2633"/>
    <mergeCell ref="G2633:H2633"/>
    <mergeCell ref="M2633:N2633"/>
    <mergeCell ref="R2633:Y2633"/>
    <mergeCell ref="A2650:D2650"/>
    <mergeCell ref="G2650:H2650"/>
    <mergeCell ref="M2650:N2650"/>
    <mergeCell ref="R2650:Y2650"/>
    <mergeCell ref="A2652:D2652"/>
    <mergeCell ref="G2652:H2652"/>
    <mergeCell ref="M2652:N2652"/>
    <mergeCell ref="R2652:Y2652"/>
    <mergeCell ref="A2646:D2646"/>
    <mergeCell ref="G2646:H2646"/>
    <mergeCell ref="M2646:N2646"/>
    <mergeCell ref="R2646:Y2646"/>
    <mergeCell ref="A2648:D2648"/>
    <mergeCell ref="G2648:H2648"/>
    <mergeCell ref="M2648:N2648"/>
    <mergeCell ref="R2648:Y2648"/>
    <mergeCell ref="A2643:D2643"/>
    <mergeCell ref="G2643:H2643"/>
    <mergeCell ref="M2643:N2643"/>
    <mergeCell ref="R2643:Y2643"/>
    <mergeCell ref="A2645:D2645"/>
    <mergeCell ref="G2645:H2645"/>
    <mergeCell ref="M2645:N2645"/>
    <mergeCell ref="R2645:Y2645"/>
    <mergeCell ref="A2662:D2662"/>
    <mergeCell ref="G2662:H2662"/>
    <mergeCell ref="M2662:N2662"/>
    <mergeCell ref="R2662:Y2662"/>
    <mergeCell ref="A2664:D2664"/>
    <mergeCell ref="G2664:H2664"/>
    <mergeCell ref="M2664:N2664"/>
    <mergeCell ref="R2664:Y2664"/>
    <mergeCell ref="A2658:D2658"/>
    <mergeCell ref="G2658:H2658"/>
    <mergeCell ref="M2658:N2658"/>
    <mergeCell ref="R2658:Y2658"/>
    <mergeCell ref="A2660:D2660"/>
    <mergeCell ref="G2660:H2660"/>
    <mergeCell ref="M2660:N2660"/>
    <mergeCell ref="R2660:Y2660"/>
    <mergeCell ref="A2654:D2654"/>
    <mergeCell ref="G2654:H2654"/>
    <mergeCell ref="M2654:N2654"/>
    <mergeCell ref="R2654:Y2654"/>
    <mergeCell ref="A2656:D2656"/>
    <mergeCell ref="G2656:H2656"/>
    <mergeCell ref="M2656:N2656"/>
    <mergeCell ref="R2656:Y2656"/>
    <mergeCell ref="A2674:D2674"/>
    <mergeCell ref="G2674:H2674"/>
    <mergeCell ref="M2674:N2674"/>
    <mergeCell ref="R2674:Y2674"/>
    <mergeCell ref="A2676:D2676"/>
    <mergeCell ref="G2676:H2676"/>
    <mergeCell ref="M2676:N2676"/>
    <mergeCell ref="R2676:Y2676"/>
    <mergeCell ref="A2670:D2670"/>
    <mergeCell ref="G2670:H2670"/>
    <mergeCell ref="M2670:N2670"/>
    <mergeCell ref="R2670:Y2670"/>
    <mergeCell ref="A2672:D2672"/>
    <mergeCell ref="G2672:H2672"/>
    <mergeCell ref="M2672:N2672"/>
    <mergeCell ref="R2672:Y2672"/>
    <mergeCell ref="A2666:D2666"/>
    <mergeCell ref="G2666:H2666"/>
    <mergeCell ref="M2666:N2666"/>
    <mergeCell ref="R2666:Y2666"/>
    <mergeCell ref="A2668:D2668"/>
    <mergeCell ref="G2668:H2668"/>
    <mergeCell ref="M2668:N2668"/>
    <mergeCell ref="R2668:Y2668"/>
    <mergeCell ref="A2686:D2686"/>
    <mergeCell ref="G2686:H2686"/>
    <mergeCell ref="M2686:N2686"/>
    <mergeCell ref="R2686:Y2686"/>
    <mergeCell ref="A2688:D2688"/>
    <mergeCell ref="G2688:H2688"/>
    <mergeCell ref="M2688:N2688"/>
    <mergeCell ref="R2688:Y2688"/>
    <mergeCell ref="A2682:D2682"/>
    <mergeCell ref="G2682:H2682"/>
    <mergeCell ref="M2682:N2682"/>
    <mergeCell ref="R2682:Y2682"/>
    <mergeCell ref="A2684:D2684"/>
    <mergeCell ref="G2684:H2684"/>
    <mergeCell ref="M2684:N2684"/>
    <mergeCell ref="R2684:Y2684"/>
    <mergeCell ref="A2678:D2678"/>
    <mergeCell ref="G2678:H2678"/>
    <mergeCell ref="M2678:N2678"/>
    <mergeCell ref="R2678:Y2678"/>
    <mergeCell ref="A2680:D2680"/>
    <mergeCell ref="G2680:H2680"/>
    <mergeCell ref="M2680:N2680"/>
    <mergeCell ref="R2680:Y2680"/>
    <mergeCell ref="A2698:D2698"/>
    <mergeCell ref="G2698:H2698"/>
    <mergeCell ref="M2698:N2698"/>
    <mergeCell ref="R2698:Y2698"/>
    <mergeCell ref="A2700:D2700"/>
    <mergeCell ref="G2700:H2700"/>
    <mergeCell ref="M2700:N2700"/>
    <mergeCell ref="R2700:Y2700"/>
    <mergeCell ref="A2694:D2694"/>
    <mergeCell ref="G2694:H2694"/>
    <mergeCell ref="M2694:N2694"/>
    <mergeCell ref="R2694:Y2694"/>
    <mergeCell ref="A2696:D2696"/>
    <mergeCell ref="G2696:H2696"/>
    <mergeCell ref="M2696:N2696"/>
    <mergeCell ref="R2696:Y2696"/>
    <mergeCell ref="A2690:D2690"/>
    <mergeCell ref="G2690:H2690"/>
    <mergeCell ref="M2690:N2690"/>
    <mergeCell ref="R2690:Y2690"/>
    <mergeCell ref="A2692:D2692"/>
    <mergeCell ref="G2692:H2692"/>
    <mergeCell ref="M2692:N2692"/>
    <mergeCell ref="R2692:Y2692"/>
    <mergeCell ref="A2710:D2710"/>
    <mergeCell ref="G2710:H2710"/>
    <mergeCell ref="M2710:N2710"/>
    <mergeCell ref="R2710:Y2710"/>
    <mergeCell ref="A2712:D2712"/>
    <mergeCell ref="G2712:H2712"/>
    <mergeCell ref="M2712:N2712"/>
    <mergeCell ref="R2712:Y2712"/>
    <mergeCell ref="A2706:D2706"/>
    <mergeCell ref="G2706:H2706"/>
    <mergeCell ref="M2706:N2706"/>
    <mergeCell ref="R2706:Y2706"/>
    <mergeCell ref="A2708:D2708"/>
    <mergeCell ref="G2708:H2708"/>
    <mergeCell ref="M2708:N2708"/>
    <mergeCell ref="R2708:Y2708"/>
    <mergeCell ref="A2702:D2702"/>
    <mergeCell ref="G2702:H2702"/>
    <mergeCell ref="M2702:N2702"/>
    <mergeCell ref="R2702:Y2702"/>
    <mergeCell ref="A2704:D2704"/>
    <mergeCell ref="G2704:H2704"/>
    <mergeCell ref="M2704:N2704"/>
    <mergeCell ref="R2704:Y2704"/>
    <mergeCell ref="A2722:D2722"/>
    <mergeCell ref="G2722:H2722"/>
    <mergeCell ref="M2722:N2722"/>
    <mergeCell ref="R2722:Y2722"/>
    <mergeCell ref="A2724:D2724"/>
    <mergeCell ref="G2724:H2724"/>
    <mergeCell ref="M2724:N2724"/>
    <mergeCell ref="R2724:Y2724"/>
    <mergeCell ref="A2718:D2718"/>
    <mergeCell ref="G2718:H2718"/>
    <mergeCell ref="M2718:N2718"/>
    <mergeCell ref="R2718:Y2718"/>
    <mergeCell ref="A2720:E2720"/>
    <mergeCell ref="M2720:N2720"/>
    <mergeCell ref="A2714:D2714"/>
    <mergeCell ref="G2714:H2714"/>
    <mergeCell ref="M2714:N2714"/>
    <mergeCell ref="R2714:Y2714"/>
    <mergeCell ref="A2716:D2716"/>
    <mergeCell ref="G2716:H2716"/>
    <mergeCell ref="M2716:N2716"/>
    <mergeCell ref="R2716:Y2716"/>
    <mergeCell ref="A2733:D2733"/>
    <mergeCell ref="G2733:H2733"/>
    <mergeCell ref="M2733:N2733"/>
    <mergeCell ref="R2733:Y2733"/>
    <mergeCell ref="A2735:D2735"/>
    <mergeCell ref="G2735:H2735"/>
    <mergeCell ref="M2735:N2735"/>
    <mergeCell ref="R2735:Y2735"/>
    <mergeCell ref="A2729:D2729"/>
    <mergeCell ref="G2729:H2729"/>
    <mergeCell ref="M2729:N2729"/>
    <mergeCell ref="R2729:Y2729"/>
    <mergeCell ref="A2731:D2731"/>
    <mergeCell ref="G2731:H2731"/>
    <mergeCell ref="M2731:N2731"/>
    <mergeCell ref="R2731:Y2731"/>
    <mergeCell ref="A2725:D2725"/>
    <mergeCell ref="G2725:H2725"/>
    <mergeCell ref="M2725:N2725"/>
    <mergeCell ref="R2725:Y2725"/>
    <mergeCell ref="A2727:D2727"/>
    <mergeCell ref="G2727:H2727"/>
    <mergeCell ref="M2727:N2727"/>
    <mergeCell ref="R2727:Y2727"/>
    <mergeCell ref="A2745:D2745"/>
    <mergeCell ref="G2745:H2745"/>
    <mergeCell ref="M2745:N2745"/>
    <mergeCell ref="R2745:Y2745"/>
    <mergeCell ref="A2747:D2747"/>
    <mergeCell ref="G2747:H2747"/>
    <mergeCell ref="M2747:N2747"/>
    <mergeCell ref="R2747:Y2747"/>
    <mergeCell ref="A2741:D2741"/>
    <mergeCell ref="G2741:H2741"/>
    <mergeCell ref="M2741:N2741"/>
    <mergeCell ref="R2741:Y2741"/>
    <mergeCell ref="A2743:D2743"/>
    <mergeCell ref="G2743:H2743"/>
    <mergeCell ref="M2743:N2743"/>
    <mergeCell ref="R2743:Y2743"/>
    <mergeCell ref="A2737:D2737"/>
    <mergeCell ref="G2737:H2737"/>
    <mergeCell ref="M2737:N2737"/>
    <mergeCell ref="R2737:Y2737"/>
    <mergeCell ref="A2739:D2739"/>
    <mergeCell ref="G2739:H2739"/>
    <mergeCell ref="M2739:N2739"/>
    <mergeCell ref="R2739:Y2739"/>
    <mergeCell ref="A2757:D2757"/>
    <mergeCell ref="G2757:H2757"/>
    <mergeCell ref="M2757:N2757"/>
    <mergeCell ref="R2757:Y2757"/>
    <mergeCell ref="A2759:D2759"/>
    <mergeCell ref="G2759:H2759"/>
    <mergeCell ref="M2759:N2759"/>
    <mergeCell ref="R2759:Y2759"/>
    <mergeCell ref="A2753:D2753"/>
    <mergeCell ref="G2753:H2753"/>
    <mergeCell ref="M2753:N2753"/>
    <mergeCell ref="R2753:Y2753"/>
    <mergeCell ref="A2755:D2755"/>
    <mergeCell ref="G2755:H2755"/>
    <mergeCell ref="M2755:N2755"/>
    <mergeCell ref="R2755:Y2755"/>
    <mergeCell ref="A2749:D2749"/>
    <mergeCell ref="G2749:H2749"/>
    <mergeCell ref="M2749:N2749"/>
    <mergeCell ref="R2749:Y2749"/>
    <mergeCell ref="A2751:D2751"/>
    <mergeCell ref="G2751:H2751"/>
    <mergeCell ref="M2751:N2751"/>
    <mergeCell ref="R2751:Y2751"/>
    <mergeCell ref="A2769:D2769"/>
    <mergeCell ref="G2769:H2769"/>
    <mergeCell ref="M2769:N2769"/>
    <mergeCell ref="R2769:Y2769"/>
    <mergeCell ref="A2771:D2771"/>
    <mergeCell ref="G2771:H2771"/>
    <mergeCell ref="M2771:N2771"/>
    <mergeCell ref="R2771:Y2771"/>
    <mergeCell ref="A2765:D2765"/>
    <mergeCell ref="G2765:H2765"/>
    <mergeCell ref="M2765:N2765"/>
    <mergeCell ref="R2765:Y2765"/>
    <mergeCell ref="A2767:D2767"/>
    <mergeCell ref="G2767:H2767"/>
    <mergeCell ref="M2767:N2767"/>
    <mergeCell ref="R2767:Y2767"/>
    <mergeCell ref="A2761:D2761"/>
    <mergeCell ref="G2761:H2761"/>
    <mergeCell ref="M2761:N2761"/>
    <mergeCell ref="R2761:Y2761"/>
    <mergeCell ref="A2763:D2763"/>
    <mergeCell ref="G2763:H2763"/>
    <mergeCell ref="M2763:N2763"/>
    <mergeCell ref="R2763:Y2763"/>
    <mergeCell ref="A2781:D2781"/>
    <mergeCell ref="G2781:H2781"/>
    <mergeCell ref="M2781:N2781"/>
    <mergeCell ref="R2781:Y2781"/>
    <mergeCell ref="A2783:D2783"/>
    <mergeCell ref="G2783:H2783"/>
    <mergeCell ref="M2783:N2783"/>
    <mergeCell ref="R2783:Y2783"/>
    <mergeCell ref="A2777:D2777"/>
    <mergeCell ref="G2777:H2777"/>
    <mergeCell ref="M2777:N2777"/>
    <mergeCell ref="R2777:Y2777"/>
    <mergeCell ref="A2779:D2779"/>
    <mergeCell ref="G2779:H2779"/>
    <mergeCell ref="M2779:N2779"/>
    <mergeCell ref="R2779:Y2779"/>
    <mergeCell ref="A2773:D2773"/>
    <mergeCell ref="G2773:H2773"/>
    <mergeCell ref="M2773:N2773"/>
    <mergeCell ref="R2773:Y2773"/>
    <mergeCell ref="A2775:D2775"/>
    <mergeCell ref="G2775:H2775"/>
    <mergeCell ref="M2775:N2775"/>
    <mergeCell ref="R2775:Y2775"/>
    <mergeCell ref="A2793:D2793"/>
    <mergeCell ref="G2793:H2793"/>
    <mergeCell ref="M2793:N2793"/>
    <mergeCell ref="R2793:Y2793"/>
    <mergeCell ref="A2795:D2795"/>
    <mergeCell ref="G2795:H2795"/>
    <mergeCell ref="M2795:N2795"/>
    <mergeCell ref="R2795:Y2795"/>
    <mergeCell ref="A2789:D2789"/>
    <mergeCell ref="G2789:H2789"/>
    <mergeCell ref="M2789:N2789"/>
    <mergeCell ref="R2789:Y2789"/>
    <mergeCell ref="A2791:D2791"/>
    <mergeCell ref="G2791:H2791"/>
    <mergeCell ref="M2791:N2791"/>
    <mergeCell ref="R2791:Y2791"/>
    <mergeCell ref="A2785:D2785"/>
    <mergeCell ref="G2785:H2785"/>
    <mergeCell ref="M2785:N2785"/>
    <mergeCell ref="R2785:Y2785"/>
    <mergeCell ref="A2787:D2787"/>
    <mergeCell ref="G2787:H2787"/>
    <mergeCell ref="M2787:N2787"/>
    <mergeCell ref="R2787:Y2787"/>
    <mergeCell ref="A2804:D2804"/>
    <mergeCell ref="G2804:H2804"/>
    <mergeCell ref="M2804:N2804"/>
    <mergeCell ref="R2804:Y2804"/>
    <mergeCell ref="A2806:D2806"/>
    <mergeCell ref="G2806:H2806"/>
    <mergeCell ref="M2806:N2806"/>
    <mergeCell ref="R2806:Y2806"/>
    <mergeCell ref="A2801:D2801"/>
    <mergeCell ref="G2801:H2801"/>
    <mergeCell ref="M2801:N2801"/>
    <mergeCell ref="R2801:Y2801"/>
    <mergeCell ref="A2803:D2803"/>
    <mergeCell ref="G2803:H2803"/>
    <mergeCell ref="M2803:N2803"/>
    <mergeCell ref="R2803:Y2803"/>
    <mergeCell ref="A2797:D2797"/>
    <mergeCell ref="G2797:H2797"/>
    <mergeCell ref="M2797:N2797"/>
    <mergeCell ref="R2797:Y2797"/>
    <mergeCell ref="A2799:D2799"/>
    <mergeCell ref="G2799:H2799"/>
    <mergeCell ref="M2799:N2799"/>
    <mergeCell ref="R2799:Y2799"/>
    <mergeCell ref="A2816:D2816"/>
    <mergeCell ref="G2816:H2816"/>
    <mergeCell ref="M2816:N2816"/>
    <mergeCell ref="R2816:Y2816"/>
    <mergeCell ref="A2818:D2818"/>
    <mergeCell ref="G2818:H2818"/>
    <mergeCell ref="M2818:N2818"/>
    <mergeCell ref="R2818:Y2818"/>
    <mergeCell ref="A2812:D2812"/>
    <mergeCell ref="G2812:H2812"/>
    <mergeCell ref="M2812:N2812"/>
    <mergeCell ref="R2812:Y2812"/>
    <mergeCell ref="A2814:D2814"/>
    <mergeCell ref="G2814:H2814"/>
    <mergeCell ref="M2814:N2814"/>
    <mergeCell ref="R2814:Y2814"/>
    <mergeCell ref="A2808:D2808"/>
    <mergeCell ref="G2808:H2808"/>
    <mergeCell ref="M2808:N2808"/>
    <mergeCell ref="R2808:Y2808"/>
    <mergeCell ref="A2810:D2810"/>
    <mergeCell ref="G2810:H2810"/>
    <mergeCell ref="M2810:N2810"/>
    <mergeCell ref="R2810:Y2810"/>
    <mergeCell ref="A2828:D2828"/>
    <mergeCell ref="G2828:H2828"/>
    <mergeCell ref="M2828:N2828"/>
    <mergeCell ref="R2828:Y2828"/>
    <mergeCell ref="A2830:D2830"/>
    <mergeCell ref="G2830:H2830"/>
    <mergeCell ref="M2830:N2830"/>
    <mergeCell ref="R2830:Y2830"/>
    <mergeCell ref="A2824:D2824"/>
    <mergeCell ref="G2824:H2824"/>
    <mergeCell ref="M2824:N2824"/>
    <mergeCell ref="R2824:Y2824"/>
    <mergeCell ref="A2826:D2826"/>
    <mergeCell ref="G2826:H2826"/>
    <mergeCell ref="M2826:N2826"/>
    <mergeCell ref="R2826:Y2826"/>
    <mergeCell ref="A2820:D2820"/>
    <mergeCell ref="G2820:H2820"/>
    <mergeCell ref="M2820:N2820"/>
    <mergeCell ref="R2820:Y2820"/>
    <mergeCell ref="A2822:D2822"/>
    <mergeCell ref="G2822:H2822"/>
    <mergeCell ref="M2822:N2822"/>
    <mergeCell ref="R2822:Y2822"/>
    <mergeCell ref="A2840:D2840"/>
    <mergeCell ref="G2840:H2840"/>
    <mergeCell ref="M2840:N2840"/>
    <mergeCell ref="R2840:Y2840"/>
    <mergeCell ref="A2842:D2842"/>
    <mergeCell ref="G2842:H2842"/>
    <mergeCell ref="M2842:N2842"/>
    <mergeCell ref="R2842:Y2842"/>
    <mergeCell ref="A2836:D2836"/>
    <mergeCell ref="G2836:H2836"/>
    <mergeCell ref="M2836:N2836"/>
    <mergeCell ref="R2836:Y2836"/>
    <mergeCell ref="A2838:D2838"/>
    <mergeCell ref="G2838:H2838"/>
    <mergeCell ref="M2838:N2838"/>
    <mergeCell ref="R2838:Y2838"/>
    <mergeCell ref="A2832:D2832"/>
    <mergeCell ref="G2832:H2832"/>
    <mergeCell ref="M2832:N2832"/>
    <mergeCell ref="R2832:Y2832"/>
    <mergeCell ref="A2834:D2834"/>
    <mergeCell ref="G2834:H2834"/>
    <mergeCell ref="M2834:N2834"/>
    <mergeCell ref="R2834:Y2834"/>
    <mergeCell ref="A2852:D2852"/>
    <mergeCell ref="G2852:H2852"/>
    <mergeCell ref="M2852:N2852"/>
    <mergeCell ref="R2852:Y2852"/>
    <mergeCell ref="A2854:D2854"/>
    <mergeCell ref="G2854:H2854"/>
    <mergeCell ref="M2854:N2854"/>
    <mergeCell ref="R2854:Y2854"/>
    <mergeCell ref="A2848:D2848"/>
    <mergeCell ref="G2848:H2848"/>
    <mergeCell ref="M2848:N2848"/>
    <mergeCell ref="R2848:Y2848"/>
    <mergeCell ref="A2850:D2850"/>
    <mergeCell ref="G2850:H2850"/>
    <mergeCell ref="M2850:N2850"/>
    <mergeCell ref="R2850:Y2850"/>
    <mergeCell ref="A2844:E2844"/>
    <mergeCell ref="M2844:N2844"/>
    <mergeCell ref="A2846:D2846"/>
    <mergeCell ref="G2846:H2846"/>
    <mergeCell ref="M2846:N2846"/>
    <mergeCell ref="R2846:Y2846"/>
    <mergeCell ref="A2864:D2864"/>
    <mergeCell ref="G2864:H2864"/>
    <mergeCell ref="M2864:N2864"/>
    <mergeCell ref="R2864:Y2864"/>
    <mergeCell ref="A2866:D2866"/>
    <mergeCell ref="G2866:H2866"/>
    <mergeCell ref="M2866:N2866"/>
    <mergeCell ref="R2866:Y2866"/>
    <mergeCell ref="A2860:D2860"/>
    <mergeCell ref="G2860:H2860"/>
    <mergeCell ref="M2860:N2860"/>
    <mergeCell ref="R2860:Y2860"/>
    <mergeCell ref="A2862:D2862"/>
    <mergeCell ref="G2862:H2862"/>
    <mergeCell ref="M2862:N2862"/>
    <mergeCell ref="R2862:Y2862"/>
    <mergeCell ref="A2856:D2856"/>
    <mergeCell ref="G2856:H2856"/>
    <mergeCell ref="M2856:N2856"/>
    <mergeCell ref="R2856:Y2856"/>
    <mergeCell ref="A2858:D2858"/>
    <mergeCell ref="G2858:H2858"/>
    <mergeCell ref="M2858:N2858"/>
    <mergeCell ref="R2858:Y2858"/>
    <mergeCell ref="A2876:D2876"/>
    <mergeCell ref="G2876:H2876"/>
    <mergeCell ref="M2876:N2876"/>
    <mergeCell ref="R2876:Y2876"/>
    <mergeCell ref="A2878:D2878"/>
    <mergeCell ref="G2878:H2878"/>
    <mergeCell ref="M2878:N2878"/>
    <mergeCell ref="R2878:Y2878"/>
    <mergeCell ref="A2872:D2872"/>
    <mergeCell ref="G2872:H2872"/>
    <mergeCell ref="M2872:N2872"/>
    <mergeCell ref="R2872:Y2872"/>
    <mergeCell ref="A2874:D2874"/>
    <mergeCell ref="G2874:H2874"/>
    <mergeCell ref="M2874:N2874"/>
    <mergeCell ref="R2874:Y2874"/>
    <mergeCell ref="A2868:D2868"/>
    <mergeCell ref="G2868:H2868"/>
    <mergeCell ref="M2868:N2868"/>
    <mergeCell ref="R2868:Y2868"/>
    <mergeCell ref="A2870:D2870"/>
    <mergeCell ref="G2870:H2870"/>
    <mergeCell ref="M2870:N2870"/>
    <mergeCell ref="R2870:Y2870"/>
    <mergeCell ref="A2887:D2887"/>
    <mergeCell ref="G2887:H2887"/>
    <mergeCell ref="M2887:N2887"/>
    <mergeCell ref="R2887:Y2887"/>
    <mergeCell ref="A2889:D2889"/>
    <mergeCell ref="G2889:H2889"/>
    <mergeCell ref="M2889:N2889"/>
    <mergeCell ref="R2889:Y2889"/>
    <mergeCell ref="A2883:D2883"/>
    <mergeCell ref="G2883:H2883"/>
    <mergeCell ref="M2883:N2883"/>
    <mergeCell ref="R2883:Y2883"/>
    <mergeCell ref="A2885:D2885"/>
    <mergeCell ref="G2885:H2885"/>
    <mergeCell ref="M2885:N2885"/>
    <mergeCell ref="R2885:Y2885"/>
    <mergeCell ref="A2880:D2880"/>
    <mergeCell ref="G2880:H2880"/>
    <mergeCell ref="M2880:N2880"/>
    <mergeCell ref="R2880:Y2880"/>
    <mergeCell ref="A2882:D2882"/>
    <mergeCell ref="G2882:H2882"/>
    <mergeCell ref="M2882:N2882"/>
    <mergeCell ref="R2882:Y2882"/>
    <mergeCell ref="A2899:D2899"/>
    <mergeCell ref="G2899:H2899"/>
    <mergeCell ref="M2899:N2899"/>
    <mergeCell ref="R2899:Y2899"/>
    <mergeCell ref="A2901:D2901"/>
    <mergeCell ref="G2901:H2901"/>
    <mergeCell ref="M2901:N2901"/>
    <mergeCell ref="R2901:Y2901"/>
    <mergeCell ref="A2895:D2895"/>
    <mergeCell ref="G2895:H2895"/>
    <mergeCell ref="M2895:N2895"/>
    <mergeCell ref="R2895:Y2895"/>
    <mergeCell ref="A2897:D2897"/>
    <mergeCell ref="G2897:H2897"/>
    <mergeCell ref="M2897:N2897"/>
    <mergeCell ref="R2897:Y2897"/>
    <mergeCell ref="A2891:D2891"/>
    <mergeCell ref="G2891:H2891"/>
    <mergeCell ref="M2891:N2891"/>
    <mergeCell ref="R2891:Y2891"/>
    <mergeCell ref="A2893:D2893"/>
    <mergeCell ref="G2893:H2893"/>
    <mergeCell ref="M2893:N2893"/>
    <mergeCell ref="R2893:Y2893"/>
    <mergeCell ref="A2911:D2911"/>
    <mergeCell ref="G2911:H2911"/>
    <mergeCell ref="M2911:N2911"/>
    <mergeCell ref="R2911:Y2911"/>
    <mergeCell ref="A2913:D2913"/>
    <mergeCell ref="G2913:H2913"/>
    <mergeCell ref="M2913:N2913"/>
    <mergeCell ref="R2913:Y2913"/>
    <mergeCell ref="A2907:D2907"/>
    <mergeCell ref="G2907:H2907"/>
    <mergeCell ref="M2907:N2907"/>
    <mergeCell ref="R2907:Y2907"/>
    <mergeCell ref="A2909:D2909"/>
    <mergeCell ref="G2909:H2909"/>
    <mergeCell ref="M2909:N2909"/>
    <mergeCell ref="R2909:Y2909"/>
    <mergeCell ref="A2903:D2903"/>
    <mergeCell ref="G2903:H2903"/>
    <mergeCell ref="M2903:N2903"/>
    <mergeCell ref="R2903:Y2903"/>
    <mergeCell ref="A2905:D2905"/>
    <mergeCell ref="G2905:H2905"/>
    <mergeCell ref="M2905:N2905"/>
    <mergeCell ref="R2905:Y2905"/>
    <mergeCell ref="A2923:D2923"/>
    <mergeCell ref="G2923:H2923"/>
    <mergeCell ref="M2923:N2923"/>
    <mergeCell ref="R2923:Y2923"/>
    <mergeCell ref="A2925:D2925"/>
    <mergeCell ref="G2925:H2925"/>
    <mergeCell ref="M2925:N2925"/>
    <mergeCell ref="R2925:Y2925"/>
    <mergeCell ref="A2919:D2919"/>
    <mergeCell ref="G2919:H2919"/>
    <mergeCell ref="M2919:N2919"/>
    <mergeCell ref="R2919:Y2919"/>
    <mergeCell ref="A2921:D2921"/>
    <mergeCell ref="G2921:H2921"/>
    <mergeCell ref="M2921:N2921"/>
    <mergeCell ref="R2921:Y2921"/>
    <mergeCell ref="A2915:D2915"/>
    <mergeCell ref="G2915:H2915"/>
    <mergeCell ref="M2915:N2915"/>
    <mergeCell ref="R2915:Y2915"/>
    <mergeCell ref="A2917:D2917"/>
    <mergeCell ref="G2917:H2917"/>
    <mergeCell ref="M2917:N2917"/>
    <mergeCell ref="R2917:Y2917"/>
    <mergeCell ref="A2935:D2935"/>
    <mergeCell ref="G2935:H2935"/>
    <mergeCell ref="M2935:N2935"/>
    <mergeCell ref="R2935:Y2935"/>
    <mergeCell ref="A2937:D2937"/>
    <mergeCell ref="G2937:H2937"/>
    <mergeCell ref="M2937:N2937"/>
    <mergeCell ref="R2937:Y2937"/>
    <mergeCell ref="A2931:D2931"/>
    <mergeCell ref="G2931:H2931"/>
    <mergeCell ref="M2931:N2931"/>
    <mergeCell ref="R2931:Y2931"/>
    <mergeCell ref="A2933:D2933"/>
    <mergeCell ref="G2933:H2933"/>
    <mergeCell ref="M2933:N2933"/>
    <mergeCell ref="R2933:Y2933"/>
    <mergeCell ref="A2927:D2927"/>
    <mergeCell ref="G2927:H2927"/>
    <mergeCell ref="M2927:N2927"/>
    <mergeCell ref="R2927:Y2927"/>
    <mergeCell ref="A2929:D2929"/>
    <mergeCell ref="G2929:H2929"/>
    <mergeCell ref="M2929:N2929"/>
    <mergeCell ref="R2929:Y2929"/>
    <mergeCell ref="A2947:D2947"/>
    <mergeCell ref="G2947:H2947"/>
    <mergeCell ref="M2947:N2947"/>
    <mergeCell ref="R2947:Y2947"/>
    <mergeCell ref="A2949:D2949"/>
    <mergeCell ref="G2949:H2949"/>
    <mergeCell ref="M2949:N2949"/>
    <mergeCell ref="R2949:Y2949"/>
    <mergeCell ref="A2943:D2943"/>
    <mergeCell ref="G2943:H2943"/>
    <mergeCell ref="M2943:N2943"/>
    <mergeCell ref="R2943:Y2943"/>
    <mergeCell ref="A2945:D2945"/>
    <mergeCell ref="G2945:H2945"/>
    <mergeCell ref="M2945:N2945"/>
    <mergeCell ref="R2945:Y2945"/>
    <mergeCell ref="A2939:D2939"/>
    <mergeCell ref="G2939:H2939"/>
    <mergeCell ref="M2939:N2939"/>
    <mergeCell ref="R2939:Y2939"/>
    <mergeCell ref="A2941:D2941"/>
    <mergeCell ref="G2941:H2941"/>
    <mergeCell ref="M2941:N2941"/>
    <mergeCell ref="R2941:Y2941"/>
    <mergeCell ref="A2959:D2959"/>
    <mergeCell ref="G2959:H2959"/>
    <mergeCell ref="M2959:N2959"/>
    <mergeCell ref="R2959:Y2959"/>
    <mergeCell ref="A2961:D2961"/>
    <mergeCell ref="G2961:H2961"/>
    <mergeCell ref="M2961:N2961"/>
    <mergeCell ref="R2961:Y2961"/>
    <mergeCell ref="A2955:D2955"/>
    <mergeCell ref="G2955:H2955"/>
    <mergeCell ref="M2955:N2955"/>
    <mergeCell ref="R2955:Y2955"/>
    <mergeCell ref="A2957:D2957"/>
    <mergeCell ref="G2957:H2957"/>
    <mergeCell ref="M2957:N2957"/>
    <mergeCell ref="R2957:Y2957"/>
    <mergeCell ref="A2951:D2951"/>
    <mergeCell ref="G2951:H2951"/>
    <mergeCell ref="M2951:N2951"/>
    <mergeCell ref="R2951:Y2951"/>
    <mergeCell ref="A2953:D2953"/>
    <mergeCell ref="G2953:H2953"/>
    <mergeCell ref="M2953:N2953"/>
    <mergeCell ref="R2953:Y2953"/>
    <mergeCell ref="A2970:D2970"/>
    <mergeCell ref="G2970:H2970"/>
    <mergeCell ref="M2970:N2970"/>
    <mergeCell ref="R2970:Y2970"/>
    <mergeCell ref="A2972:D2972"/>
    <mergeCell ref="G2972:H2972"/>
    <mergeCell ref="M2972:N2972"/>
    <mergeCell ref="R2972:Y2972"/>
    <mergeCell ref="A2966:D2966"/>
    <mergeCell ref="G2966:H2966"/>
    <mergeCell ref="M2966:N2966"/>
    <mergeCell ref="R2966:Y2966"/>
    <mergeCell ref="A2968:D2968"/>
    <mergeCell ref="G2968:H2968"/>
    <mergeCell ref="M2968:N2968"/>
    <mergeCell ref="R2968:Y2968"/>
    <mergeCell ref="A2962:D2962"/>
    <mergeCell ref="G2962:H2962"/>
    <mergeCell ref="M2962:N2962"/>
    <mergeCell ref="R2962:Y2962"/>
    <mergeCell ref="A2964:D2964"/>
    <mergeCell ref="G2964:H2964"/>
    <mergeCell ref="M2964:N2964"/>
    <mergeCell ref="R2964:Y2964"/>
    <mergeCell ref="A2982:D2982"/>
    <mergeCell ref="G2982:H2982"/>
    <mergeCell ref="M2982:N2982"/>
    <mergeCell ref="R2982:Y2982"/>
    <mergeCell ref="A2984:D2984"/>
    <mergeCell ref="G2984:H2984"/>
    <mergeCell ref="M2984:N2984"/>
    <mergeCell ref="R2984:Y2984"/>
    <mergeCell ref="A2978:D2978"/>
    <mergeCell ref="G2978:H2978"/>
    <mergeCell ref="M2978:N2978"/>
    <mergeCell ref="R2978:Y2978"/>
    <mergeCell ref="A2980:D2980"/>
    <mergeCell ref="G2980:H2980"/>
    <mergeCell ref="M2980:N2980"/>
    <mergeCell ref="R2980:Y2980"/>
    <mergeCell ref="A2974:D2974"/>
    <mergeCell ref="G2974:H2974"/>
    <mergeCell ref="M2974:N2974"/>
    <mergeCell ref="R2974:Y2974"/>
    <mergeCell ref="A2976:D2976"/>
    <mergeCell ref="G2976:H2976"/>
    <mergeCell ref="M2976:N2976"/>
    <mergeCell ref="R2976:Y2976"/>
    <mergeCell ref="A2994:D2994"/>
    <mergeCell ref="G2994:H2994"/>
    <mergeCell ref="M2994:N2994"/>
    <mergeCell ref="R2994:Y2994"/>
    <mergeCell ref="A2996:D2996"/>
    <mergeCell ref="G2996:H2996"/>
    <mergeCell ref="M2996:N2996"/>
    <mergeCell ref="R2996:Y2996"/>
    <mergeCell ref="A2990:D2990"/>
    <mergeCell ref="G2990:H2990"/>
    <mergeCell ref="M2990:N2990"/>
    <mergeCell ref="R2990:Y2990"/>
    <mergeCell ref="A2992:D2992"/>
    <mergeCell ref="G2992:H2992"/>
    <mergeCell ref="M2992:N2992"/>
    <mergeCell ref="R2992:Y2992"/>
    <mergeCell ref="A2986:D2986"/>
    <mergeCell ref="G2986:H2986"/>
    <mergeCell ref="M2986:N2986"/>
    <mergeCell ref="R2986:Y2986"/>
    <mergeCell ref="A2988:D2988"/>
    <mergeCell ref="G2988:H2988"/>
    <mergeCell ref="M2988:N2988"/>
    <mergeCell ref="R2988:Y2988"/>
    <mergeCell ref="A3006:D3006"/>
    <mergeCell ref="G3006:H3006"/>
    <mergeCell ref="M3006:N3006"/>
    <mergeCell ref="R3006:Y3006"/>
    <mergeCell ref="A3008:D3008"/>
    <mergeCell ref="G3008:H3008"/>
    <mergeCell ref="M3008:N3008"/>
    <mergeCell ref="R3008:Y3008"/>
    <mergeCell ref="A3002:E3002"/>
    <mergeCell ref="M3002:N3002"/>
    <mergeCell ref="A3004:D3004"/>
    <mergeCell ref="G3004:H3004"/>
    <mergeCell ref="M3004:N3004"/>
    <mergeCell ref="R3004:Y3004"/>
    <mergeCell ref="A2998:D2998"/>
    <mergeCell ref="G2998:H2998"/>
    <mergeCell ref="M2998:N2998"/>
    <mergeCell ref="R2998:Y2998"/>
    <mergeCell ref="A3000:D3000"/>
    <mergeCell ref="G3000:H3000"/>
    <mergeCell ref="M3000:N3000"/>
    <mergeCell ref="R3000:Y3000"/>
    <mergeCell ref="A3018:D3018"/>
    <mergeCell ref="G3018:H3018"/>
    <mergeCell ref="M3018:N3018"/>
    <mergeCell ref="R3018:Y3018"/>
    <mergeCell ref="A3020:D3020"/>
    <mergeCell ref="G3020:H3020"/>
    <mergeCell ref="M3020:N3020"/>
    <mergeCell ref="R3020:Y3020"/>
    <mergeCell ref="A3014:D3014"/>
    <mergeCell ref="G3014:H3014"/>
    <mergeCell ref="M3014:N3014"/>
    <mergeCell ref="R3014:Y3014"/>
    <mergeCell ref="A3016:D3016"/>
    <mergeCell ref="G3016:H3016"/>
    <mergeCell ref="M3016:N3016"/>
    <mergeCell ref="R3016:Y3016"/>
    <mergeCell ref="A3010:D3010"/>
    <mergeCell ref="G3010:H3010"/>
    <mergeCell ref="M3010:N3010"/>
    <mergeCell ref="R3010:Y3010"/>
    <mergeCell ref="A3012:D3012"/>
    <mergeCell ref="G3012:H3012"/>
    <mergeCell ref="M3012:N3012"/>
    <mergeCell ref="R3012:Y3012"/>
    <mergeCell ref="A3030:D3030"/>
    <mergeCell ref="G3030:H3030"/>
    <mergeCell ref="M3030:N3030"/>
    <mergeCell ref="R3030:Y3030"/>
    <mergeCell ref="A3032:D3032"/>
    <mergeCell ref="G3032:H3032"/>
    <mergeCell ref="M3032:N3032"/>
    <mergeCell ref="R3032:Y3032"/>
    <mergeCell ref="A3026:D3026"/>
    <mergeCell ref="G3026:H3026"/>
    <mergeCell ref="M3026:N3026"/>
    <mergeCell ref="R3026:Y3026"/>
    <mergeCell ref="A3028:D3028"/>
    <mergeCell ref="G3028:H3028"/>
    <mergeCell ref="M3028:N3028"/>
    <mergeCell ref="R3028:Y3028"/>
    <mergeCell ref="A3022:D3022"/>
    <mergeCell ref="G3022:H3022"/>
    <mergeCell ref="M3022:N3022"/>
    <mergeCell ref="R3022:Y3022"/>
    <mergeCell ref="A3024:D3024"/>
    <mergeCell ref="G3024:H3024"/>
    <mergeCell ref="M3024:N3024"/>
    <mergeCell ref="R3024:Y3024"/>
    <mergeCell ref="A3041:D3041"/>
    <mergeCell ref="G3041:H3041"/>
    <mergeCell ref="M3041:N3041"/>
    <mergeCell ref="R3041:Y3041"/>
    <mergeCell ref="A3043:D3043"/>
    <mergeCell ref="G3043:H3043"/>
    <mergeCell ref="M3043:N3043"/>
    <mergeCell ref="R3043:Y3043"/>
    <mergeCell ref="A3038:D3038"/>
    <mergeCell ref="G3038:H3038"/>
    <mergeCell ref="M3038:N3038"/>
    <mergeCell ref="R3038:Y3038"/>
    <mergeCell ref="A3040:D3040"/>
    <mergeCell ref="G3040:H3040"/>
    <mergeCell ref="M3040:N3040"/>
    <mergeCell ref="R3040:Y3040"/>
    <mergeCell ref="A3034:D3034"/>
    <mergeCell ref="G3034:H3034"/>
    <mergeCell ref="M3034:N3034"/>
    <mergeCell ref="R3034:Y3034"/>
    <mergeCell ref="A3036:D3036"/>
    <mergeCell ref="G3036:H3036"/>
    <mergeCell ref="M3036:N3036"/>
    <mergeCell ref="R3036:Y3036"/>
    <mergeCell ref="A3053:D3053"/>
    <mergeCell ref="G3053:H3053"/>
    <mergeCell ref="M3053:N3053"/>
    <mergeCell ref="R3053:Y3053"/>
    <mergeCell ref="A3055:D3055"/>
    <mergeCell ref="G3055:H3055"/>
    <mergeCell ref="M3055:N3055"/>
    <mergeCell ref="R3055:Y3055"/>
    <mergeCell ref="A3049:D3049"/>
    <mergeCell ref="G3049:H3049"/>
    <mergeCell ref="M3049:N3049"/>
    <mergeCell ref="R3049:Y3049"/>
    <mergeCell ref="A3051:D3051"/>
    <mergeCell ref="G3051:H3051"/>
    <mergeCell ref="M3051:N3051"/>
    <mergeCell ref="R3051:Y3051"/>
    <mergeCell ref="A3045:D3045"/>
    <mergeCell ref="G3045:H3045"/>
    <mergeCell ref="M3045:N3045"/>
    <mergeCell ref="R3045:Y3045"/>
    <mergeCell ref="A3047:D3047"/>
    <mergeCell ref="G3047:H3047"/>
    <mergeCell ref="M3047:N3047"/>
    <mergeCell ref="R3047:Y3047"/>
    <mergeCell ref="A3065:D3065"/>
    <mergeCell ref="G3065:H3065"/>
    <mergeCell ref="M3065:N3065"/>
    <mergeCell ref="R3065:Y3065"/>
    <mergeCell ref="A3067:D3067"/>
    <mergeCell ref="G3067:H3067"/>
    <mergeCell ref="M3067:N3067"/>
    <mergeCell ref="R3067:Y3067"/>
    <mergeCell ref="A3061:D3061"/>
    <mergeCell ref="G3061:H3061"/>
    <mergeCell ref="M3061:N3061"/>
    <mergeCell ref="R3061:Y3061"/>
    <mergeCell ref="A3063:D3063"/>
    <mergeCell ref="G3063:H3063"/>
    <mergeCell ref="M3063:N3063"/>
    <mergeCell ref="R3063:Y3063"/>
    <mergeCell ref="A3057:D3057"/>
    <mergeCell ref="G3057:H3057"/>
    <mergeCell ref="M3057:N3057"/>
    <mergeCell ref="R3057:Y3057"/>
    <mergeCell ref="A3059:D3059"/>
    <mergeCell ref="G3059:H3059"/>
    <mergeCell ref="M3059:N3059"/>
    <mergeCell ref="R3059:Y3059"/>
    <mergeCell ref="A3077:D3077"/>
    <mergeCell ref="G3077:H3077"/>
    <mergeCell ref="M3077:N3077"/>
    <mergeCell ref="R3077:Y3077"/>
    <mergeCell ref="A3079:D3079"/>
    <mergeCell ref="G3079:H3079"/>
    <mergeCell ref="M3079:N3079"/>
    <mergeCell ref="R3079:Y3079"/>
    <mergeCell ref="A3073:D3073"/>
    <mergeCell ref="G3073:H3073"/>
    <mergeCell ref="M3073:N3073"/>
    <mergeCell ref="R3073:Y3073"/>
    <mergeCell ref="A3075:D3075"/>
    <mergeCell ref="G3075:H3075"/>
    <mergeCell ref="M3075:N3075"/>
    <mergeCell ref="R3075:Y3075"/>
    <mergeCell ref="A3069:D3069"/>
    <mergeCell ref="G3069:H3069"/>
    <mergeCell ref="M3069:N3069"/>
    <mergeCell ref="R3069:Y3069"/>
    <mergeCell ref="A3071:D3071"/>
    <mergeCell ref="G3071:H3071"/>
    <mergeCell ref="M3071:N3071"/>
    <mergeCell ref="R3071:Y3071"/>
    <mergeCell ref="A3089:D3089"/>
    <mergeCell ref="G3089:H3089"/>
    <mergeCell ref="M3089:N3089"/>
    <mergeCell ref="R3089:Y3089"/>
    <mergeCell ref="A3091:D3091"/>
    <mergeCell ref="G3091:H3091"/>
    <mergeCell ref="M3091:N3091"/>
    <mergeCell ref="R3091:Y3091"/>
    <mergeCell ref="A3085:D3085"/>
    <mergeCell ref="G3085:H3085"/>
    <mergeCell ref="M3085:N3085"/>
    <mergeCell ref="R3085:Y3085"/>
    <mergeCell ref="A3087:D3087"/>
    <mergeCell ref="G3087:H3087"/>
    <mergeCell ref="M3087:N3087"/>
    <mergeCell ref="R3087:Y3087"/>
    <mergeCell ref="A3081:D3081"/>
    <mergeCell ref="G3081:H3081"/>
    <mergeCell ref="M3081:N3081"/>
    <mergeCell ref="R3081:Y3081"/>
    <mergeCell ref="A3083:D3083"/>
    <mergeCell ref="G3083:H3083"/>
    <mergeCell ref="M3083:N3083"/>
    <mergeCell ref="R3083:Y3083"/>
    <mergeCell ref="A3101:D3101"/>
    <mergeCell ref="G3101:H3101"/>
    <mergeCell ref="M3101:N3101"/>
    <mergeCell ref="R3101:Y3101"/>
    <mergeCell ref="A3103:D3103"/>
    <mergeCell ref="G3103:H3103"/>
    <mergeCell ref="M3103:N3103"/>
    <mergeCell ref="R3103:Y3103"/>
    <mergeCell ref="A3097:D3097"/>
    <mergeCell ref="G3097:H3097"/>
    <mergeCell ref="M3097:N3097"/>
    <mergeCell ref="R3097:Y3097"/>
    <mergeCell ref="A3099:D3099"/>
    <mergeCell ref="G3099:H3099"/>
    <mergeCell ref="M3099:N3099"/>
    <mergeCell ref="R3099:Y3099"/>
    <mergeCell ref="A3093:D3093"/>
    <mergeCell ref="G3093:H3093"/>
    <mergeCell ref="M3093:N3093"/>
    <mergeCell ref="R3093:Y3093"/>
    <mergeCell ref="A3095:D3095"/>
    <mergeCell ref="G3095:H3095"/>
    <mergeCell ref="M3095:N3095"/>
    <mergeCell ref="R3095:Y3095"/>
    <mergeCell ref="A3113:D3113"/>
    <mergeCell ref="G3113:H3113"/>
    <mergeCell ref="M3113:N3113"/>
    <mergeCell ref="R3113:Y3113"/>
    <mergeCell ref="A3115:D3115"/>
    <mergeCell ref="G3115:H3115"/>
    <mergeCell ref="M3115:N3115"/>
    <mergeCell ref="R3115:Y3115"/>
    <mergeCell ref="A3109:D3109"/>
    <mergeCell ref="G3109:H3109"/>
    <mergeCell ref="M3109:N3109"/>
    <mergeCell ref="R3109:Y3109"/>
    <mergeCell ref="A3111:D3111"/>
    <mergeCell ref="G3111:H3111"/>
    <mergeCell ref="M3111:N3111"/>
    <mergeCell ref="R3111:Y3111"/>
    <mergeCell ref="A3105:D3105"/>
    <mergeCell ref="G3105:H3105"/>
    <mergeCell ref="M3105:N3105"/>
    <mergeCell ref="R3105:Y3105"/>
    <mergeCell ref="A3107:D3107"/>
    <mergeCell ref="G3107:H3107"/>
    <mergeCell ref="M3107:N3107"/>
    <mergeCell ref="R3107:Y3107"/>
    <mergeCell ref="A3124:D3124"/>
    <mergeCell ref="G3124:H3124"/>
    <mergeCell ref="M3124:N3124"/>
    <mergeCell ref="R3124:Y3124"/>
    <mergeCell ref="A3126:D3126"/>
    <mergeCell ref="G3126:H3126"/>
    <mergeCell ref="M3126:N3126"/>
    <mergeCell ref="R3126:Y3126"/>
    <mergeCell ref="A3120:D3120"/>
    <mergeCell ref="G3120:H3120"/>
    <mergeCell ref="M3120:N3120"/>
    <mergeCell ref="R3120:Y3120"/>
    <mergeCell ref="A3122:D3122"/>
    <mergeCell ref="G3122:H3122"/>
    <mergeCell ref="M3122:N3122"/>
    <mergeCell ref="R3122:Y3122"/>
    <mergeCell ref="A3117:D3117"/>
    <mergeCell ref="G3117:H3117"/>
    <mergeCell ref="M3117:N3117"/>
    <mergeCell ref="R3117:Y3117"/>
    <mergeCell ref="A3119:D3119"/>
    <mergeCell ref="G3119:H3119"/>
    <mergeCell ref="M3119:N3119"/>
    <mergeCell ref="R3119:Y3119"/>
    <mergeCell ref="A3136:D3136"/>
    <mergeCell ref="G3136:H3136"/>
    <mergeCell ref="M3136:N3136"/>
    <mergeCell ref="R3136:Y3136"/>
    <mergeCell ref="A3138:D3138"/>
    <mergeCell ref="G3138:H3138"/>
    <mergeCell ref="M3138:N3138"/>
    <mergeCell ref="R3138:Y3138"/>
    <mergeCell ref="A3132:D3132"/>
    <mergeCell ref="G3132:H3132"/>
    <mergeCell ref="M3132:N3132"/>
    <mergeCell ref="R3132:Y3132"/>
    <mergeCell ref="A3134:D3134"/>
    <mergeCell ref="G3134:H3134"/>
    <mergeCell ref="M3134:N3134"/>
    <mergeCell ref="R3134:Y3134"/>
    <mergeCell ref="A3128:D3128"/>
    <mergeCell ref="G3128:H3128"/>
    <mergeCell ref="M3128:N3128"/>
    <mergeCell ref="R3128:Y3128"/>
    <mergeCell ref="A3130:D3130"/>
    <mergeCell ref="G3130:H3130"/>
    <mergeCell ref="M3130:N3130"/>
    <mergeCell ref="R3130:Y3130"/>
    <mergeCell ref="A3148:D3148"/>
    <mergeCell ref="G3148:H3148"/>
    <mergeCell ref="M3148:N3148"/>
    <mergeCell ref="R3148:Y3148"/>
    <mergeCell ref="A3150:D3150"/>
    <mergeCell ref="G3150:H3150"/>
    <mergeCell ref="M3150:N3150"/>
    <mergeCell ref="R3150:Y3150"/>
    <mergeCell ref="A3144:D3144"/>
    <mergeCell ref="G3144:H3144"/>
    <mergeCell ref="M3144:N3144"/>
    <mergeCell ref="R3144:Y3144"/>
    <mergeCell ref="A3146:D3146"/>
    <mergeCell ref="G3146:H3146"/>
    <mergeCell ref="M3146:N3146"/>
    <mergeCell ref="R3146:Y3146"/>
    <mergeCell ref="A3140:D3140"/>
    <mergeCell ref="G3140:H3140"/>
    <mergeCell ref="M3140:N3140"/>
    <mergeCell ref="R3140:Y3140"/>
    <mergeCell ref="A3142:D3142"/>
    <mergeCell ref="G3142:H3142"/>
    <mergeCell ref="M3142:N3142"/>
    <mergeCell ref="R3142:Y3142"/>
    <mergeCell ref="A3160:D3160"/>
    <mergeCell ref="G3160:H3160"/>
    <mergeCell ref="M3160:N3160"/>
    <mergeCell ref="R3160:Y3160"/>
    <mergeCell ref="A3162:D3162"/>
    <mergeCell ref="G3162:H3162"/>
    <mergeCell ref="M3162:N3162"/>
    <mergeCell ref="R3162:Y3162"/>
    <mergeCell ref="A3156:D3156"/>
    <mergeCell ref="G3156:H3156"/>
    <mergeCell ref="M3156:N3156"/>
    <mergeCell ref="R3156:Y3156"/>
    <mergeCell ref="A3158:D3158"/>
    <mergeCell ref="G3158:H3158"/>
    <mergeCell ref="M3158:N3158"/>
    <mergeCell ref="R3158:Y3158"/>
    <mergeCell ref="A3152:D3152"/>
    <mergeCell ref="G3152:H3152"/>
    <mergeCell ref="M3152:N3152"/>
    <mergeCell ref="R3152:Y3152"/>
    <mergeCell ref="A3154:D3154"/>
    <mergeCell ref="G3154:H3154"/>
    <mergeCell ref="M3154:N3154"/>
    <mergeCell ref="R3154:Y3154"/>
    <mergeCell ref="A3172:D3172"/>
    <mergeCell ref="G3172:H3172"/>
    <mergeCell ref="M3172:N3172"/>
    <mergeCell ref="R3172:Y3172"/>
    <mergeCell ref="A3174:D3174"/>
    <mergeCell ref="G3174:H3174"/>
    <mergeCell ref="M3174:N3174"/>
    <mergeCell ref="R3174:Y3174"/>
    <mergeCell ref="A3168:D3168"/>
    <mergeCell ref="G3168:H3168"/>
    <mergeCell ref="M3168:N3168"/>
    <mergeCell ref="R3168:Y3168"/>
    <mergeCell ref="A3170:D3170"/>
    <mergeCell ref="G3170:H3170"/>
    <mergeCell ref="M3170:N3170"/>
    <mergeCell ref="R3170:Y3170"/>
    <mergeCell ref="A3164:D3164"/>
    <mergeCell ref="G3164:H3164"/>
    <mergeCell ref="M3164:N3164"/>
    <mergeCell ref="R3164:Y3164"/>
    <mergeCell ref="A3166:D3166"/>
    <mergeCell ref="G3166:H3166"/>
    <mergeCell ref="M3166:N3166"/>
    <mergeCell ref="R3166:Y3166"/>
    <mergeCell ref="A3184:D3184"/>
    <mergeCell ref="G3184:H3184"/>
    <mergeCell ref="M3184:N3184"/>
    <mergeCell ref="R3184:Y3184"/>
    <mergeCell ref="A3186:D3186"/>
    <mergeCell ref="G3186:H3186"/>
    <mergeCell ref="M3186:N3186"/>
    <mergeCell ref="R3186:Y3186"/>
    <mergeCell ref="A3180:D3180"/>
    <mergeCell ref="G3180:H3180"/>
    <mergeCell ref="M3180:N3180"/>
    <mergeCell ref="R3180:Y3180"/>
    <mergeCell ref="A3182:D3182"/>
    <mergeCell ref="G3182:H3182"/>
    <mergeCell ref="M3182:N3182"/>
    <mergeCell ref="R3182:Y3182"/>
    <mergeCell ref="A3176:D3176"/>
    <mergeCell ref="G3176:H3176"/>
    <mergeCell ref="M3176:N3176"/>
    <mergeCell ref="R3176:Y3176"/>
    <mergeCell ref="A3178:D3178"/>
    <mergeCell ref="G3178:H3178"/>
    <mergeCell ref="M3178:N3178"/>
    <mergeCell ref="R3178:Y3178"/>
    <mergeCell ref="A3196:D3196"/>
    <mergeCell ref="G3196:H3196"/>
    <mergeCell ref="M3196:N3196"/>
    <mergeCell ref="R3196:Y3196"/>
    <mergeCell ref="A3198:D3198"/>
    <mergeCell ref="G3198:H3198"/>
    <mergeCell ref="M3198:N3198"/>
    <mergeCell ref="R3198:Y3198"/>
    <mergeCell ref="A3192:D3192"/>
    <mergeCell ref="G3192:H3192"/>
    <mergeCell ref="M3192:N3192"/>
    <mergeCell ref="R3192:Y3192"/>
    <mergeCell ref="A3194:D3194"/>
    <mergeCell ref="G3194:H3194"/>
    <mergeCell ref="M3194:N3194"/>
    <mergeCell ref="R3194:Y3194"/>
    <mergeCell ref="A3188:D3188"/>
    <mergeCell ref="G3188:H3188"/>
    <mergeCell ref="M3188:N3188"/>
    <mergeCell ref="R3188:Y3188"/>
    <mergeCell ref="A3190:D3190"/>
    <mergeCell ref="G3190:H3190"/>
    <mergeCell ref="M3190:N3190"/>
    <mergeCell ref="R3190:Y3190"/>
    <mergeCell ref="A3207:D3207"/>
    <mergeCell ref="G3207:H3207"/>
    <mergeCell ref="M3207:N3207"/>
    <mergeCell ref="R3207:Y3207"/>
    <mergeCell ref="A3209:D3209"/>
    <mergeCell ref="G3209:H3209"/>
    <mergeCell ref="M3209:N3209"/>
    <mergeCell ref="R3209:Y3209"/>
    <mergeCell ref="A3203:D3203"/>
    <mergeCell ref="G3203:H3203"/>
    <mergeCell ref="M3203:N3203"/>
    <mergeCell ref="R3203:Y3203"/>
    <mergeCell ref="A3205:D3205"/>
    <mergeCell ref="G3205:H3205"/>
    <mergeCell ref="M3205:N3205"/>
    <mergeCell ref="R3205:Y3205"/>
    <mergeCell ref="A3199:D3199"/>
    <mergeCell ref="G3199:H3199"/>
    <mergeCell ref="M3199:N3199"/>
    <mergeCell ref="R3199:Y3199"/>
    <mergeCell ref="A3201:D3201"/>
    <mergeCell ref="G3201:H3201"/>
    <mergeCell ref="M3201:N3201"/>
    <mergeCell ref="R3201:Y3201"/>
    <mergeCell ref="A3219:D3219"/>
    <mergeCell ref="G3219:H3219"/>
    <mergeCell ref="M3219:N3219"/>
    <mergeCell ref="R3219:Y3219"/>
    <mergeCell ref="A3221:D3221"/>
    <mergeCell ref="G3221:H3221"/>
    <mergeCell ref="M3221:N3221"/>
    <mergeCell ref="R3221:Y3221"/>
    <mergeCell ref="A3215:D3215"/>
    <mergeCell ref="G3215:H3215"/>
    <mergeCell ref="M3215:N3215"/>
    <mergeCell ref="R3215:Y3215"/>
    <mergeCell ref="A3217:D3217"/>
    <mergeCell ref="G3217:H3217"/>
    <mergeCell ref="M3217:N3217"/>
    <mergeCell ref="R3217:Y3217"/>
    <mergeCell ref="A3211:D3211"/>
    <mergeCell ref="G3211:H3211"/>
    <mergeCell ref="M3211:N3211"/>
    <mergeCell ref="R3211:Y3211"/>
    <mergeCell ref="A3213:D3213"/>
    <mergeCell ref="G3213:H3213"/>
    <mergeCell ref="M3213:N3213"/>
    <mergeCell ref="R3213:Y3213"/>
    <mergeCell ref="A3231:D3231"/>
    <mergeCell ref="G3231:H3231"/>
    <mergeCell ref="M3231:N3231"/>
    <mergeCell ref="R3231:Y3231"/>
    <mergeCell ref="A3233:D3233"/>
    <mergeCell ref="G3233:H3233"/>
    <mergeCell ref="M3233:N3233"/>
    <mergeCell ref="R3233:Y3233"/>
    <mergeCell ref="A3227:D3227"/>
    <mergeCell ref="G3227:H3227"/>
    <mergeCell ref="M3227:N3227"/>
    <mergeCell ref="R3227:Y3227"/>
    <mergeCell ref="A3229:D3229"/>
    <mergeCell ref="G3229:H3229"/>
    <mergeCell ref="M3229:N3229"/>
    <mergeCell ref="R3229:Y3229"/>
    <mergeCell ref="A3223:D3223"/>
    <mergeCell ref="G3223:H3223"/>
    <mergeCell ref="M3223:N3223"/>
    <mergeCell ref="R3223:Y3223"/>
    <mergeCell ref="A3225:D3225"/>
    <mergeCell ref="G3225:H3225"/>
    <mergeCell ref="M3225:N3225"/>
    <mergeCell ref="R3225:Y3225"/>
    <mergeCell ref="A3243:D3243"/>
    <mergeCell ref="G3243:H3243"/>
    <mergeCell ref="M3243:N3243"/>
    <mergeCell ref="R3243:Y3243"/>
    <mergeCell ref="A3245:D3245"/>
    <mergeCell ref="G3245:H3245"/>
    <mergeCell ref="M3245:N3245"/>
    <mergeCell ref="R3245:Y3245"/>
    <mergeCell ref="A3239:D3239"/>
    <mergeCell ref="G3239:H3239"/>
    <mergeCell ref="M3239:N3239"/>
    <mergeCell ref="R3239:Y3239"/>
    <mergeCell ref="A3241:D3241"/>
    <mergeCell ref="G3241:H3241"/>
    <mergeCell ref="M3241:N3241"/>
    <mergeCell ref="R3241:Y3241"/>
    <mergeCell ref="A3235:D3235"/>
    <mergeCell ref="G3235:H3235"/>
    <mergeCell ref="M3235:N3235"/>
    <mergeCell ref="R3235:Y3235"/>
    <mergeCell ref="A3237:D3237"/>
    <mergeCell ref="G3237:H3237"/>
    <mergeCell ref="M3237:N3237"/>
    <mergeCell ref="R3237:Y3237"/>
    <mergeCell ref="A3255:D3255"/>
    <mergeCell ref="G3255:H3255"/>
    <mergeCell ref="M3255:N3255"/>
    <mergeCell ref="R3255:Y3255"/>
    <mergeCell ref="A3257:D3257"/>
    <mergeCell ref="G3257:H3257"/>
    <mergeCell ref="M3257:N3257"/>
    <mergeCell ref="R3257:Y3257"/>
    <mergeCell ref="A3251:D3251"/>
    <mergeCell ref="G3251:H3251"/>
    <mergeCell ref="M3251:N3251"/>
    <mergeCell ref="R3251:Y3251"/>
    <mergeCell ref="A3253:D3253"/>
    <mergeCell ref="G3253:H3253"/>
    <mergeCell ref="M3253:N3253"/>
    <mergeCell ref="R3253:Y3253"/>
    <mergeCell ref="A3247:D3247"/>
    <mergeCell ref="G3247:H3247"/>
    <mergeCell ref="M3247:N3247"/>
    <mergeCell ref="R3247:Y3247"/>
    <mergeCell ref="A3249:D3249"/>
    <mergeCell ref="G3249:H3249"/>
    <mergeCell ref="M3249:N3249"/>
    <mergeCell ref="R3249:Y3249"/>
    <mergeCell ref="A3267:D3267"/>
    <mergeCell ref="G3267:H3267"/>
    <mergeCell ref="M3267:N3267"/>
    <mergeCell ref="R3267:Y3267"/>
    <mergeCell ref="A3269:D3269"/>
    <mergeCell ref="G3269:H3269"/>
    <mergeCell ref="M3269:N3269"/>
    <mergeCell ref="R3269:Y3269"/>
    <mergeCell ref="A3263:D3263"/>
    <mergeCell ref="G3263:H3263"/>
    <mergeCell ref="M3263:N3263"/>
    <mergeCell ref="R3263:Y3263"/>
    <mergeCell ref="A3265:D3265"/>
    <mergeCell ref="G3265:H3265"/>
    <mergeCell ref="M3265:N3265"/>
    <mergeCell ref="R3265:Y3265"/>
    <mergeCell ref="A3259:D3259"/>
    <mergeCell ref="G3259:H3259"/>
    <mergeCell ref="M3259:N3259"/>
    <mergeCell ref="R3259:Y3259"/>
    <mergeCell ref="A3261:D3261"/>
    <mergeCell ref="G3261:H3261"/>
    <mergeCell ref="M3261:N3261"/>
    <mergeCell ref="R3261:Y3261"/>
    <mergeCell ref="A3278:D3278"/>
    <mergeCell ref="G3278:H3278"/>
    <mergeCell ref="M3278:N3278"/>
    <mergeCell ref="R3278:Y3278"/>
    <mergeCell ref="A3280:D3280"/>
    <mergeCell ref="G3280:H3280"/>
    <mergeCell ref="M3280:N3280"/>
    <mergeCell ref="R3280:Y3280"/>
    <mergeCell ref="A3275:D3275"/>
    <mergeCell ref="G3275:H3275"/>
    <mergeCell ref="M3275:N3275"/>
    <mergeCell ref="R3275:Y3275"/>
    <mergeCell ref="A3277:D3277"/>
    <mergeCell ref="G3277:H3277"/>
    <mergeCell ref="M3277:N3277"/>
    <mergeCell ref="R3277:Y3277"/>
    <mergeCell ref="A3271:D3271"/>
    <mergeCell ref="G3271:H3271"/>
    <mergeCell ref="M3271:N3271"/>
    <mergeCell ref="R3271:Y3271"/>
    <mergeCell ref="A3273:D3273"/>
    <mergeCell ref="G3273:H3273"/>
    <mergeCell ref="M3273:N3273"/>
    <mergeCell ref="R3273:Y3273"/>
    <mergeCell ref="A3290:D3290"/>
    <mergeCell ref="G3290:H3290"/>
    <mergeCell ref="M3290:N3290"/>
    <mergeCell ref="R3290:Y3290"/>
    <mergeCell ref="A3292:D3292"/>
    <mergeCell ref="G3292:H3292"/>
    <mergeCell ref="M3292:N3292"/>
    <mergeCell ref="R3292:Y3292"/>
    <mergeCell ref="A3286:D3286"/>
    <mergeCell ref="G3286:H3286"/>
    <mergeCell ref="M3286:N3286"/>
    <mergeCell ref="R3286:Y3286"/>
    <mergeCell ref="A3288:D3288"/>
    <mergeCell ref="G3288:H3288"/>
    <mergeCell ref="M3288:N3288"/>
    <mergeCell ref="R3288:Y3288"/>
    <mergeCell ref="A3282:D3282"/>
    <mergeCell ref="G3282:H3282"/>
    <mergeCell ref="M3282:N3282"/>
    <mergeCell ref="R3282:Y3282"/>
    <mergeCell ref="A3284:D3284"/>
    <mergeCell ref="G3284:H3284"/>
    <mergeCell ref="M3284:N3284"/>
    <mergeCell ref="R3284:Y3284"/>
    <mergeCell ref="A3302:D3302"/>
    <mergeCell ref="G3302:H3302"/>
    <mergeCell ref="M3302:N3302"/>
    <mergeCell ref="A3305:D3305"/>
    <mergeCell ref="G3305:H3305"/>
    <mergeCell ref="A3298:D3298"/>
    <mergeCell ref="G3298:H3298"/>
    <mergeCell ref="M3298:N3298"/>
    <mergeCell ref="R3298:Y3298"/>
    <mergeCell ref="A3300:E3300"/>
    <mergeCell ref="M3300:N3300"/>
    <mergeCell ref="A3294:D3294"/>
    <mergeCell ref="G3294:H3294"/>
    <mergeCell ref="M3294:N3294"/>
    <mergeCell ref="R3294:Y3294"/>
    <mergeCell ref="A3296:D3296"/>
    <mergeCell ref="G3296:H3296"/>
    <mergeCell ref="M3296:N3296"/>
    <mergeCell ref="R3296:Y3296"/>
  </mergeCells>
  <pageMargins left="1" right="0.1701388888888889" top="0.5" bottom="0.1701388888888889" header="0" footer="0"/>
  <pageSetup fitToWidth="0" fitToHeight="0" orientation="landscape" horizontalDpi="0" verticalDpi="0" copies="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4"/>
  <sheetViews>
    <sheetView zoomScaleNormal="100" workbookViewId="0">
      <selection activeCell="R5" sqref="R5"/>
    </sheetView>
  </sheetViews>
  <sheetFormatPr defaultRowHeight="15" x14ac:dyDescent="0.25"/>
  <sheetData>
    <row r="1" spans="1:22" x14ac:dyDescent="0.25">
      <c r="D1" t="s">
        <v>28</v>
      </c>
      <c r="F1" t="s">
        <v>29</v>
      </c>
      <c r="H1" t="s">
        <v>31</v>
      </c>
      <c r="J1" t="s">
        <v>32</v>
      </c>
      <c r="L1" t="s">
        <v>174</v>
      </c>
      <c r="N1" t="s">
        <v>175</v>
      </c>
      <c r="P1" t="s">
        <v>176</v>
      </c>
      <c r="R1" t="s">
        <v>177</v>
      </c>
      <c r="T1" t="s">
        <v>33</v>
      </c>
      <c r="V1" t="s">
        <v>34</v>
      </c>
    </row>
    <row r="2" spans="1:22" x14ac:dyDescent="0.25">
      <c r="A2" t="s">
        <v>30</v>
      </c>
    </row>
    <row r="4" spans="1:22" x14ac:dyDescent="0.25">
      <c r="A4" t="s">
        <v>26</v>
      </c>
      <c r="D4">
        <v>10410.02</v>
      </c>
      <c r="F4">
        <v>14659.8</v>
      </c>
      <c r="H4">
        <v>15070.51</v>
      </c>
      <c r="J4">
        <v>24685.46</v>
      </c>
      <c r="L4">
        <v>15314.5</v>
      </c>
      <c r="N4">
        <v>8502.69</v>
      </c>
      <c r="P4">
        <v>10047.89</v>
      </c>
      <c r="T4" s="63">
        <f>SUM(D4:S4)</f>
        <v>98690.87000000001</v>
      </c>
      <c r="U4" s="63"/>
      <c r="V4" s="63"/>
    </row>
    <row r="5" spans="1:22" x14ac:dyDescent="0.25">
      <c r="A5" t="s">
        <v>27</v>
      </c>
      <c r="D5">
        <v>7102.31</v>
      </c>
      <c r="F5">
        <v>10749.64</v>
      </c>
      <c r="H5">
        <v>9810.9500000000007</v>
      </c>
      <c r="J5">
        <v>16792.46</v>
      </c>
      <c r="L5">
        <v>11102.33</v>
      </c>
      <c r="N5">
        <v>6692.93</v>
      </c>
      <c r="P5">
        <v>6574.81</v>
      </c>
      <c r="T5" s="63">
        <f>SUM(D5:S5)</f>
        <v>68825.430000000008</v>
      </c>
      <c r="U5" s="63"/>
      <c r="V5" s="63"/>
    </row>
    <row r="6" spans="1:22" x14ac:dyDescent="0.25">
      <c r="A6" t="s">
        <v>35</v>
      </c>
      <c r="J6">
        <v>34845.5</v>
      </c>
      <c r="N6">
        <v>23171.18</v>
      </c>
      <c r="P6">
        <v>39112.89</v>
      </c>
      <c r="T6" s="63">
        <f>SUM(D6:S6)</f>
        <v>97129.57</v>
      </c>
      <c r="U6" s="63"/>
      <c r="V6" s="63"/>
    </row>
    <row r="7" spans="1:22" x14ac:dyDescent="0.25">
      <c r="A7" t="s">
        <v>36</v>
      </c>
      <c r="D7">
        <v>23709</v>
      </c>
      <c r="F7">
        <v>35000</v>
      </c>
      <c r="H7">
        <v>53000</v>
      </c>
      <c r="J7">
        <v>108000</v>
      </c>
      <c r="L7">
        <v>98000</v>
      </c>
      <c r="N7">
        <v>303743</v>
      </c>
      <c r="P7">
        <v>192753</v>
      </c>
      <c r="T7" s="63">
        <f>SUM(D7:S7)</f>
        <v>814205</v>
      </c>
      <c r="U7" s="63"/>
      <c r="V7" s="63"/>
    </row>
    <row r="8" spans="1:22" x14ac:dyDescent="0.25">
      <c r="A8" t="s">
        <v>37</v>
      </c>
      <c r="D8">
        <v>3307</v>
      </c>
      <c r="F8">
        <v>6198.99</v>
      </c>
      <c r="H8">
        <v>11517.73</v>
      </c>
      <c r="J8">
        <v>12526.12</v>
      </c>
      <c r="L8">
        <v>29247.65</v>
      </c>
      <c r="N8">
        <v>13956.89</v>
      </c>
      <c r="P8">
        <v>8663.7000000000007</v>
      </c>
      <c r="T8" s="63">
        <f>SUM(D8:S8)</f>
        <v>85418.08</v>
      </c>
      <c r="U8" s="63"/>
      <c r="V8" s="63"/>
    </row>
    <row r="9" spans="1:22" x14ac:dyDescent="0.25">
      <c r="T9" s="63"/>
      <c r="U9" s="63"/>
      <c r="V9" s="63"/>
    </row>
    <row r="10" spans="1:22" x14ac:dyDescent="0.25">
      <c r="A10" t="s">
        <v>38</v>
      </c>
      <c r="T10" s="63">
        <f>SUM(T4:T9)</f>
        <v>1164268.9500000002</v>
      </c>
      <c r="U10" s="63"/>
      <c r="V10" s="63"/>
    </row>
    <row r="11" spans="1:22" x14ac:dyDescent="0.25">
      <c r="T11" s="63"/>
      <c r="U11" s="63"/>
      <c r="V11" s="63"/>
    </row>
    <row r="12" spans="1:22" x14ac:dyDescent="0.25">
      <c r="A12" t="s">
        <v>39</v>
      </c>
      <c r="T12" s="63"/>
      <c r="U12" s="63"/>
      <c r="V12" s="63"/>
    </row>
    <row r="13" spans="1:22" x14ac:dyDescent="0.25">
      <c r="T13" s="63"/>
      <c r="U13" s="63"/>
      <c r="V13" s="63"/>
    </row>
    <row r="14" spans="1:22" x14ac:dyDescent="0.25">
      <c r="A14" t="s">
        <v>40</v>
      </c>
      <c r="D14">
        <v>83721.62</v>
      </c>
      <c r="F14">
        <v>54708.19</v>
      </c>
      <c r="H14">
        <v>64983.14</v>
      </c>
      <c r="J14">
        <v>98709.65</v>
      </c>
      <c r="L14">
        <v>75090.03</v>
      </c>
      <c r="N14">
        <v>57413.09</v>
      </c>
      <c r="P14">
        <v>61297.04</v>
      </c>
      <c r="T14" s="63">
        <f>SUM(D14:S14)</f>
        <v>495922.75999999995</v>
      </c>
      <c r="U14" s="63"/>
      <c r="V14" s="63"/>
    </row>
  </sheetData>
  <pageMargins left="0.7" right="0.7" top="0.75" bottom="0.75" header="0.3" footer="0.3"/>
  <pageSetup scale="51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13" workbookViewId="0">
      <selection activeCell="E50" sqref="E50:G50"/>
    </sheetView>
  </sheetViews>
  <sheetFormatPr defaultRowHeight="15" x14ac:dyDescent="0.25"/>
  <cols>
    <col min="7" max="7" width="29.7109375" customWidth="1"/>
    <col min="8" max="8" width="12.7109375" bestFit="1" customWidth="1"/>
  </cols>
  <sheetData>
    <row r="1" spans="1:10" x14ac:dyDescent="0.25">
      <c r="A1" s="142">
        <v>42297.446064814816</v>
      </c>
      <c r="B1" s="142"/>
      <c r="C1" s="142"/>
      <c r="D1" s="143" t="s">
        <v>42</v>
      </c>
      <c r="E1" s="143"/>
      <c r="F1" s="143"/>
      <c r="G1" s="143"/>
      <c r="H1" s="143"/>
      <c r="I1" s="143"/>
      <c r="J1" s="57" t="s">
        <v>43</v>
      </c>
    </row>
    <row r="2" spans="1:10" x14ac:dyDescent="0.25">
      <c r="A2" s="144" t="s">
        <v>44</v>
      </c>
      <c r="B2" s="144"/>
      <c r="C2" s="144"/>
      <c r="D2" s="143" t="s">
        <v>45</v>
      </c>
      <c r="E2" s="143"/>
      <c r="F2" s="143"/>
      <c r="G2" s="143"/>
      <c r="H2" s="143"/>
      <c r="I2" s="143"/>
      <c r="J2" s="56"/>
    </row>
    <row r="3" spans="1:10" x14ac:dyDescent="0.25">
      <c r="A3" s="140" t="s">
        <v>46</v>
      </c>
      <c r="B3" s="140"/>
      <c r="C3" s="140"/>
      <c r="D3" s="56"/>
      <c r="E3" s="56"/>
      <c r="F3" s="56"/>
      <c r="G3" s="56"/>
      <c r="H3" s="56"/>
      <c r="I3" s="56"/>
      <c r="J3" s="56"/>
    </row>
    <row r="4" spans="1:10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0" x14ac:dyDescent="0.25">
      <c r="A5" s="144" t="s">
        <v>47</v>
      </c>
      <c r="B5" s="144"/>
      <c r="C5" s="56"/>
      <c r="D5" s="56"/>
      <c r="E5" s="141" t="s">
        <v>48</v>
      </c>
      <c r="F5" s="141"/>
      <c r="G5" s="141"/>
      <c r="H5" s="141"/>
      <c r="I5" s="141"/>
      <c r="J5" s="141"/>
    </row>
    <row r="6" spans="1:10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0" x14ac:dyDescent="0.25">
      <c r="A7" s="144" t="s">
        <v>49</v>
      </c>
      <c r="B7" s="144"/>
      <c r="C7" s="144"/>
      <c r="D7" s="144"/>
      <c r="E7" s="141" t="s">
        <v>50</v>
      </c>
      <c r="F7" s="141"/>
      <c r="G7" s="141"/>
      <c r="H7" s="141"/>
      <c r="I7" s="141"/>
      <c r="J7" s="141"/>
    </row>
    <row r="8" spans="1:10" x14ac:dyDescent="0.25">
      <c r="A8" s="144" t="s">
        <v>51</v>
      </c>
      <c r="B8" s="144"/>
      <c r="C8" s="144"/>
      <c r="D8" s="144"/>
      <c r="E8" s="141" t="s">
        <v>52</v>
      </c>
      <c r="F8" s="141"/>
      <c r="G8" s="141"/>
      <c r="H8" s="141"/>
      <c r="I8" s="141"/>
      <c r="J8" s="141"/>
    </row>
    <row r="9" spans="1:10" x14ac:dyDescent="0.25">
      <c r="A9" s="58" t="s">
        <v>53</v>
      </c>
      <c r="B9" s="140" t="s">
        <v>54</v>
      </c>
      <c r="C9" s="140"/>
      <c r="D9" s="140"/>
      <c r="E9" s="141" t="s">
        <v>55</v>
      </c>
      <c r="F9" s="141"/>
      <c r="G9" s="141"/>
      <c r="H9" s="141"/>
      <c r="I9" s="141"/>
      <c r="J9" s="141"/>
    </row>
    <row r="10" spans="1:10" x14ac:dyDescent="0.25">
      <c r="A10" s="58" t="s">
        <v>56</v>
      </c>
      <c r="B10" s="140" t="s">
        <v>57</v>
      </c>
      <c r="C10" s="140"/>
      <c r="D10" s="140"/>
      <c r="E10" s="141" t="s">
        <v>58</v>
      </c>
      <c r="F10" s="141"/>
      <c r="G10" s="141"/>
      <c r="H10" s="141"/>
      <c r="I10" s="141"/>
      <c r="J10" s="141"/>
    </row>
    <row r="11" spans="1:10" x14ac:dyDescent="0.25">
      <c r="A11" s="144" t="s">
        <v>59</v>
      </c>
      <c r="B11" s="144"/>
      <c r="C11" s="144"/>
      <c r="D11" s="144"/>
      <c r="E11" s="141" t="s">
        <v>50</v>
      </c>
      <c r="F11" s="141"/>
      <c r="G11" s="141"/>
      <c r="H11" s="141"/>
      <c r="I11" s="141"/>
      <c r="J11" s="141"/>
    </row>
    <row r="12" spans="1:10" x14ac:dyDescent="0.25">
      <c r="A12" s="56"/>
      <c r="B12" s="56"/>
      <c r="C12" s="56"/>
      <c r="D12" s="56"/>
      <c r="E12" s="56"/>
      <c r="F12" s="56"/>
      <c r="G12" s="56"/>
      <c r="H12" s="56"/>
      <c r="I12" s="56"/>
      <c r="J12" s="56"/>
    </row>
    <row r="13" spans="1:10" x14ac:dyDescent="0.25">
      <c r="A13" s="150" t="s">
        <v>60</v>
      </c>
      <c r="B13" s="150"/>
      <c r="C13" s="150"/>
      <c r="D13" s="150"/>
      <c r="E13" s="150" t="s">
        <v>61</v>
      </c>
      <c r="F13" s="150"/>
      <c r="G13" s="150"/>
      <c r="H13" s="59" t="s">
        <v>62</v>
      </c>
      <c r="I13" s="151" t="s">
        <v>63</v>
      </c>
      <c r="J13" s="151"/>
    </row>
    <row r="14" spans="1:10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</row>
    <row r="15" spans="1:10" x14ac:dyDescent="0.25">
      <c r="A15" s="141" t="s">
        <v>64</v>
      </c>
      <c r="B15" s="141"/>
      <c r="C15" s="141"/>
      <c r="D15" s="141"/>
      <c r="E15" s="141" t="s">
        <v>65</v>
      </c>
      <c r="F15" s="141"/>
      <c r="G15" s="141"/>
      <c r="H15" s="56"/>
      <c r="I15" s="152">
        <v>40.29</v>
      </c>
      <c r="J15" s="152"/>
    </row>
    <row r="16" spans="1:10" x14ac:dyDescent="0.25">
      <c r="A16" s="141" t="s">
        <v>66</v>
      </c>
      <c r="B16" s="141"/>
      <c r="C16" s="141"/>
      <c r="D16" s="141"/>
      <c r="E16" s="141" t="s">
        <v>67</v>
      </c>
      <c r="F16" s="141"/>
      <c r="G16" s="141"/>
      <c r="H16" s="56"/>
      <c r="I16" s="152">
        <v>5.89</v>
      </c>
      <c r="J16" s="152"/>
    </row>
    <row r="17" spans="1:10" x14ac:dyDescent="0.25">
      <c r="A17" s="141" t="s">
        <v>68</v>
      </c>
      <c r="B17" s="141"/>
      <c r="C17" s="141"/>
      <c r="D17" s="141"/>
      <c r="E17" s="141" t="s">
        <v>69</v>
      </c>
      <c r="F17" s="141"/>
      <c r="G17" s="141"/>
      <c r="H17" s="56"/>
      <c r="I17" s="152">
        <v>283.76</v>
      </c>
      <c r="J17" s="152"/>
    </row>
    <row r="18" spans="1:10" x14ac:dyDescent="0.25">
      <c r="A18" s="141" t="s">
        <v>70</v>
      </c>
      <c r="B18" s="141"/>
      <c r="C18" s="141"/>
      <c r="D18" s="141"/>
      <c r="E18" s="141" t="s">
        <v>71</v>
      </c>
      <c r="F18" s="141"/>
      <c r="G18" s="141"/>
      <c r="H18" s="56"/>
      <c r="I18" s="152">
        <v>1101.92</v>
      </c>
      <c r="J18" s="152"/>
    </row>
    <row r="19" spans="1:10" x14ac:dyDescent="0.25">
      <c r="A19" s="141" t="s">
        <v>72</v>
      </c>
      <c r="B19" s="141"/>
      <c r="C19" s="141"/>
      <c r="D19" s="141"/>
      <c r="E19" s="141" t="s">
        <v>73</v>
      </c>
      <c r="F19" s="141"/>
      <c r="G19" s="141"/>
      <c r="H19" s="56"/>
      <c r="I19" s="152">
        <v>157.57</v>
      </c>
      <c r="J19" s="152"/>
    </row>
    <row r="20" spans="1:10" x14ac:dyDescent="0.25">
      <c r="A20" s="141" t="s">
        <v>74</v>
      </c>
      <c r="B20" s="141"/>
      <c r="C20" s="141"/>
      <c r="D20" s="141"/>
      <c r="E20" s="141" t="s">
        <v>75</v>
      </c>
      <c r="F20" s="141"/>
      <c r="G20" s="141"/>
      <c r="H20" s="56"/>
      <c r="I20" s="152">
        <v>19.75</v>
      </c>
      <c r="J20" s="152"/>
    </row>
    <row r="21" spans="1:10" x14ac:dyDescent="0.25">
      <c r="A21" s="141" t="s">
        <v>76</v>
      </c>
      <c r="B21" s="141"/>
      <c r="C21" s="141"/>
      <c r="D21" s="141"/>
      <c r="E21" s="141" t="s">
        <v>77</v>
      </c>
      <c r="F21" s="141"/>
      <c r="G21" s="141"/>
      <c r="H21" s="56"/>
      <c r="I21" s="152">
        <v>0.03</v>
      </c>
      <c r="J21" s="152"/>
    </row>
    <row r="22" spans="1:10" x14ac:dyDescent="0.25">
      <c r="A22" s="141" t="s">
        <v>78</v>
      </c>
      <c r="B22" s="141"/>
      <c r="C22" s="141"/>
      <c r="D22" s="141"/>
      <c r="E22" s="141" t="s">
        <v>79</v>
      </c>
      <c r="F22" s="141"/>
      <c r="G22" s="141"/>
      <c r="H22" s="56"/>
      <c r="I22" s="152">
        <v>31.03</v>
      </c>
      <c r="J22" s="152"/>
    </row>
    <row r="23" spans="1:10" x14ac:dyDescent="0.25">
      <c r="A23" s="141" t="s">
        <v>80</v>
      </c>
      <c r="B23" s="141"/>
      <c r="C23" s="141"/>
      <c r="D23" s="141"/>
      <c r="E23" s="141" t="s">
        <v>81</v>
      </c>
      <c r="F23" s="141"/>
      <c r="G23" s="141"/>
      <c r="H23" s="56"/>
      <c r="I23" s="152">
        <v>6.22</v>
      </c>
      <c r="J23" s="152"/>
    </row>
    <row r="24" spans="1:10" x14ac:dyDescent="0.25">
      <c r="A24" s="141" t="s">
        <v>82</v>
      </c>
      <c r="B24" s="141"/>
      <c r="C24" s="141"/>
      <c r="D24" s="141"/>
      <c r="E24" s="141" t="s">
        <v>83</v>
      </c>
      <c r="F24" s="141"/>
      <c r="G24" s="141"/>
      <c r="H24" s="56"/>
      <c r="I24" s="152">
        <v>4.09</v>
      </c>
      <c r="J24" s="152"/>
    </row>
    <row r="25" spans="1:10" x14ac:dyDescent="0.25">
      <c r="A25" s="141" t="s">
        <v>84</v>
      </c>
      <c r="B25" s="141"/>
      <c r="C25" s="141"/>
      <c r="D25" s="141"/>
      <c r="E25" s="141" t="s">
        <v>85</v>
      </c>
      <c r="F25" s="141"/>
      <c r="G25" s="141"/>
      <c r="H25" s="56"/>
      <c r="I25" s="152">
        <v>19857.060000000001</v>
      </c>
      <c r="J25" s="152"/>
    </row>
    <row r="26" spans="1:10" x14ac:dyDescent="0.25">
      <c r="A26" s="141" t="s">
        <v>86</v>
      </c>
      <c r="B26" s="141"/>
      <c r="C26" s="141"/>
      <c r="D26" s="141"/>
      <c r="E26" s="141" t="s">
        <v>87</v>
      </c>
      <c r="F26" s="141"/>
      <c r="G26" s="141"/>
      <c r="H26" s="56"/>
      <c r="I26" s="152">
        <v>15.540000000000001</v>
      </c>
      <c r="J26" s="152"/>
    </row>
    <row r="27" spans="1:10" x14ac:dyDescent="0.25">
      <c r="A27" s="141" t="s">
        <v>88</v>
      </c>
      <c r="B27" s="141"/>
      <c r="C27" s="141"/>
      <c r="D27" s="141"/>
      <c r="E27" s="141" t="s">
        <v>89</v>
      </c>
      <c r="F27" s="141"/>
      <c r="G27" s="141"/>
      <c r="H27" s="56"/>
      <c r="I27" s="152">
        <v>33519.42</v>
      </c>
      <c r="J27" s="152"/>
    </row>
    <row r="28" spans="1:10" x14ac:dyDescent="0.25">
      <c r="A28" s="141" t="s">
        <v>90</v>
      </c>
      <c r="B28" s="141"/>
      <c r="C28" s="141"/>
      <c r="D28" s="141"/>
      <c r="E28" s="141" t="s">
        <v>77</v>
      </c>
      <c r="F28" s="141"/>
      <c r="G28" s="141"/>
      <c r="H28" s="56"/>
      <c r="I28" s="152">
        <v>23281.010000000002</v>
      </c>
      <c r="J28" s="152"/>
    </row>
    <row r="29" spans="1:10" x14ac:dyDescent="0.25">
      <c r="A29" s="141" t="s">
        <v>91</v>
      </c>
      <c r="B29" s="141"/>
      <c r="C29" s="141"/>
      <c r="D29" s="141"/>
      <c r="E29" s="141" t="s">
        <v>92</v>
      </c>
      <c r="F29" s="141"/>
      <c r="G29" s="141"/>
      <c r="H29" s="56"/>
      <c r="I29" s="152">
        <v>76070.62</v>
      </c>
      <c r="J29" s="152"/>
    </row>
    <row r="30" spans="1:10" x14ac:dyDescent="0.25">
      <c r="A30" s="141" t="s">
        <v>93</v>
      </c>
      <c r="B30" s="141"/>
      <c r="C30" s="141"/>
      <c r="D30" s="141"/>
      <c r="E30" s="141" t="s">
        <v>94</v>
      </c>
      <c r="F30" s="141"/>
      <c r="G30" s="141"/>
      <c r="H30" s="56"/>
      <c r="I30" s="152">
        <v>748</v>
      </c>
      <c r="J30" s="152"/>
    </row>
    <row r="31" spans="1:10" x14ac:dyDescent="0.25">
      <c r="A31" s="141" t="s">
        <v>95</v>
      </c>
      <c r="B31" s="141"/>
      <c r="C31" s="141"/>
      <c r="D31" s="141"/>
      <c r="E31" s="141" t="s">
        <v>96</v>
      </c>
      <c r="F31" s="141"/>
      <c r="G31" s="141"/>
      <c r="H31" s="60">
        <v>1627506.21</v>
      </c>
      <c r="I31" s="56"/>
      <c r="J31" s="56"/>
    </row>
    <row r="32" spans="1:10" x14ac:dyDescent="0.25">
      <c r="A32" s="141" t="s">
        <v>97</v>
      </c>
      <c r="B32" s="141"/>
      <c r="C32" s="141"/>
      <c r="D32" s="141"/>
      <c r="E32" s="141" t="s">
        <v>98</v>
      </c>
      <c r="F32" s="141"/>
      <c r="G32" s="141"/>
      <c r="H32" s="60">
        <v>169965.96</v>
      </c>
      <c r="I32" s="56"/>
      <c r="J32" s="56"/>
    </row>
    <row r="33" spans="1:10" x14ac:dyDescent="0.25">
      <c r="A33" s="141" t="s">
        <v>99</v>
      </c>
      <c r="B33" s="141"/>
      <c r="C33" s="141"/>
      <c r="D33" s="141"/>
      <c r="E33" s="141" t="s">
        <v>100</v>
      </c>
      <c r="F33" s="141"/>
      <c r="G33" s="141"/>
      <c r="H33" s="60">
        <v>387420.4</v>
      </c>
      <c r="I33" s="56"/>
      <c r="J33" s="56"/>
    </row>
    <row r="34" spans="1:10" x14ac:dyDescent="0.25">
      <c r="A34" s="141" t="s">
        <v>101</v>
      </c>
      <c r="B34" s="141"/>
      <c r="C34" s="141"/>
      <c r="D34" s="141"/>
      <c r="E34" s="141" t="s">
        <v>102</v>
      </c>
      <c r="F34" s="141"/>
      <c r="G34" s="141"/>
      <c r="H34" s="60">
        <v>45187149.189999998</v>
      </c>
      <c r="I34" s="56"/>
      <c r="J34" s="56"/>
    </row>
    <row r="35" spans="1:10" x14ac:dyDescent="0.25">
      <c r="A35" s="141" t="s">
        <v>103</v>
      </c>
      <c r="B35" s="141"/>
      <c r="C35" s="141"/>
      <c r="D35" s="141"/>
      <c r="E35" s="141" t="s">
        <v>104</v>
      </c>
      <c r="F35" s="141"/>
      <c r="G35" s="141"/>
      <c r="H35" s="60">
        <v>3108815.23</v>
      </c>
      <c r="I35" s="56"/>
      <c r="J35" s="56"/>
    </row>
    <row r="36" spans="1:10" x14ac:dyDescent="0.25">
      <c r="A36" s="141" t="s">
        <v>105</v>
      </c>
      <c r="B36" s="141"/>
      <c r="C36" s="141"/>
      <c r="D36" s="141"/>
      <c r="E36" s="141" t="s">
        <v>106</v>
      </c>
      <c r="F36" s="141"/>
      <c r="G36" s="141"/>
      <c r="H36" s="60">
        <v>15548.31</v>
      </c>
      <c r="I36" s="56"/>
      <c r="J36" s="56"/>
    </row>
    <row r="37" spans="1:10" x14ac:dyDescent="0.25">
      <c r="A37" s="141" t="s">
        <v>107</v>
      </c>
      <c r="B37" s="141"/>
      <c r="C37" s="141"/>
      <c r="D37" s="141"/>
      <c r="E37" s="141" t="s">
        <v>108</v>
      </c>
      <c r="F37" s="141"/>
      <c r="G37" s="141"/>
      <c r="H37" s="56"/>
      <c r="I37" s="146">
        <v>132963.62</v>
      </c>
      <c r="J37" s="146"/>
    </row>
    <row r="38" spans="1:10" x14ac:dyDescent="0.25">
      <c r="A38" s="141" t="s">
        <v>109</v>
      </c>
      <c r="B38" s="141"/>
      <c r="C38" s="141"/>
      <c r="D38" s="141"/>
      <c r="E38" s="141" t="s">
        <v>110</v>
      </c>
      <c r="F38" s="141"/>
      <c r="G38" s="141"/>
      <c r="H38" s="60">
        <v>20000</v>
      </c>
      <c r="I38" s="56"/>
      <c r="J38" s="56"/>
    </row>
    <row r="39" spans="1:10" x14ac:dyDescent="0.25">
      <c r="A39" s="141" t="s">
        <v>111</v>
      </c>
      <c r="B39" s="141"/>
      <c r="C39" s="141"/>
      <c r="D39" s="141"/>
      <c r="E39" s="141" t="s">
        <v>112</v>
      </c>
      <c r="F39" s="141"/>
      <c r="G39" s="141"/>
      <c r="H39" s="56"/>
      <c r="I39" s="145">
        <v>6489.7199999999912</v>
      </c>
      <c r="J39" s="145"/>
    </row>
    <row r="40" spans="1:10" x14ac:dyDescent="0.25">
      <c r="A40" s="141" t="s">
        <v>113</v>
      </c>
      <c r="B40" s="141"/>
      <c r="C40" s="141"/>
      <c r="D40" s="141"/>
      <c r="E40" s="141" t="s">
        <v>114</v>
      </c>
      <c r="F40" s="141"/>
      <c r="G40" s="141"/>
      <c r="H40" s="56"/>
      <c r="I40" s="145">
        <v>819.86</v>
      </c>
      <c r="J40" s="145"/>
    </row>
    <row r="41" spans="1:10" x14ac:dyDescent="0.25">
      <c r="A41" s="141" t="s">
        <v>115</v>
      </c>
      <c r="B41" s="141"/>
      <c r="C41" s="141"/>
      <c r="D41" s="141"/>
      <c r="E41" s="141" t="s">
        <v>116</v>
      </c>
      <c r="F41" s="141"/>
      <c r="G41" s="141"/>
      <c r="H41" s="56"/>
      <c r="I41" s="145">
        <v>10532.53</v>
      </c>
      <c r="J41" s="145"/>
    </row>
    <row r="42" spans="1:10" x14ac:dyDescent="0.25">
      <c r="A42" s="141" t="s">
        <v>117</v>
      </c>
      <c r="B42" s="141"/>
      <c r="C42" s="141"/>
      <c r="D42" s="141"/>
      <c r="E42" s="141" t="s">
        <v>118</v>
      </c>
      <c r="F42" s="141"/>
      <c r="G42" s="141"/>
      <c r="H42" s="56"/>
      <c r="I42" s="146">
        <v>60726</v>
      </c>
      <c r="J42" s="146"/>
    </row>
    <row r="43" spans="1:10" x14ac:dyDescent="0.25">
      <c r="A43" s="141" t="s">
        <v>119</v>
      </c>
      <c r="B43" s="141"/>
      <c r="C43" s="141"/>
      <c r="D43" s="141"/>
      <c r="E43" s="141" t="s">
        <v>120</v>
      </c>
      <c r="F43" s="141"/>
      <c r="G43" s="141"/>
      <c r="H43" s="56"/>
      <c r="I43" s="145">
        <v>4234.7</v>
      </c>
      <c r="J43" s="145"/>
    </row>
    <row r="44" spans="1:10" x14ac:dyDescent="0.25">
      <c r="A44" s="141" t="s">
        <v>121</v>
      </c>
      <c r="B44" s="141"/>
      <c r="C44" s="141"/>
      <c r="D44" s="141"/>
      <c r="E44" s="141" t="s">
        <v>122</v>
      </c>
      <c r="F44" s="141"/>
      <c r="G44" s="141"/>
      <c r="H44" s="56"/>
      <c r="I44" s="145">
        <v>219709</v>
      </c>
      <c r="J44" s="145"/>
    </row>
    <row r="45" spans="1:10" x14ac:dyDescent="0.25">
      <c r="A45" s="141" t="s">
        <v>123</v>
      </c>
      <c r="B45" s="141"/>
      <c r="C45" s="141"/>
      <c r="D45" s="141"/>
      <c r="E45" s="141" t="s">
        <v>124</v>
      </c>
      <c r="F45" s="141"/>
      <c r="G45" s="141"/>
      <c r="H45" s="56"/>
      <c r="I45" s="145">
        <v>34845.5</v>
      </c>
      <c r="J45" s="145"/>
    </row>
    <row r="46" spans="1:10" x14ac:dyDescent="0.25">
      <c r="A46" s="141" t="s">
        <v>125</v>
      </c>
      <c r="B46" s="141"/>
      <c r="C46" s="141"/>
      <c r="D46" s="141"/>
      <c r="E46" s="141" t="s">
        <v>126</v>
      </c>
      <c r="F46" s="141"/>
      <c r="G46" s="141"/>
      <c r="H46" s="56"/>
      <c r="I46" s="145">
        <v>33549.840000000004</v>
      </c>
      <c r="J46" s="145"/>
    </row>
    <row r="47" spans="1:10" x14ac:dyDescent="0.25">
      <c r="A47" s="141" t="s">
        <v>127</v>
      </c>
      <c r="B47" s="141"/>
      <c r="C47" s="141"/>
      <c r="D47" s="141"/>
      <c r="E47" s="141" t="s">
        <v>128</v>
      </c>
      <c r="F47" s="141"/>
      <c r="G47" s="141"/>
      <c r="H47" s="60">
        <v>13963.220000000001</v>
      </c>
      <c r="I47" s="56"/>
      <c r="J47" s="56"/>
    </row>
    <row r="48" spans="1:10" x14ac:dyDescent="0.25">
      <c r="A48" s="141" t="s">
        <v>129</v>
      </c>
      <c r="B48" s="141"/>
      <c r="C48" s="141"/>
      <c r="D48" s="141"/>
      <c r="E48" s="141" t="s">
        <v>130</v>
      </c>
      <c r="F48" s="141"/>
      <c r="G48" s="141"/>
      <c r="H48" s="56"/>
      <c r="I48" s="145">
        <v>621667.50000000012</v>
      </c>
      <c r="J48" s="145"/>
    </row>
    <row r="49" spans="1:10" x14ac:dyDescent="0.25">
      <c r="A49" s="141" t="s">
        <v>131</v>
      </c>
      <c r="B49" s="141"/>
      <c r="C49" s="141"/>
      <c r="D49" s="141"/>
      <c r="E49" s="141" t="s">
        <v>132</v>
      </c>
      <c r="F49" s="141"/>
      <c r="G49" s="141"/>
      <c r="H49" s="56"/>
      <c r="I49" s="145">
        <v>37750</v>
      </c>
      <c r="J49" s="145"/>
    </row>
    <row r="50" spans="1:10" x14ac:dyDescent="0.25">
      <c r="A50" s="141" t="s">
        <v>133</v>
      </c>
      <c r="B50" s="141"/>
      <c r="C50" s="141"/>
      <c r="D50" s="141"/>
      <c r="E50" s="141" t="s">
        <v>134</v>
      </c>
      <c r="F50" s="141"/>
      <c r="G50" s="141"/>
      <c r="H50" s="56"/>
      <c r="I50" s="145">
        <v>1500</v>
      </c>
      <c r="J50" s="145"/>
    </row>
    <row r="51" spans="1:10" x14ac:dyDescent="0.25">
      <c r="A51" s="141" t="s">
        <v>135</v>
      </c>
      <c r="B51" s="141"/>
      <c r="C51" s="141"/>
      <c r="D51" s="141"/>
      <c r="E51" s="141" t="s">
        <v>136</v>
      </c>
      <c r="F51" s="141"/>
      <c r="G51" s="141"/>
      <c r="H51" s="56"/>
      <c r="I51" s="145">
        <v>40250</v>
      </c>
      <c r="J51" s="145"/>
    </row>
    <row r="52" spans="1:10" x14ac:dyDescent="0.25">
      <c r="A52" s="141" t="s">
        <v>137</v>
      </c>
      <c r="B52" s="141"/>
      <c r="C52" s="141"/>
      <c r="D52" s="141"/>
      <c r="E52" s="141" t="s">
        <v>138</v>
      </c>
      <c r="F52" s="141"/>
      <c r="G52" s="141"/>
      <c r="H52" s="56"/>
      <c r="I52" s="145">
        <v>1000</v>
      </c>
      <c r="J52" s="145"/>
    </row>
    <row r="53" spans="1:10" x14ac:dyDescent="0.25">
      <c r="A53" s="141" t="s">
        <v>139</v>
      </c>
      <c r="B53" s="141"/>
      <c r="C53" s="141"/>
      <c r="D53" s="141"/>
      <c r="E53" s="141" t="s">
        <v>140</v>
      </c>
      <c r="F53" s="141"/>
      <c r="G53" s="141"/>
      <c r="H53" s="56"/>
      <c r="I53" s="145">
        <v>9000</v>
      </c>
      <c r="J53" s="145"/>
    </row>
    <row r="54" spans="1:10" x14ac:dyDescent="0.25">
      <c r="A54" s="141" t="s">
        <v>141</v>
      </c>
      <c r="B54" s="141"/>
      <c r="C54" s="141"/>
      <c r="D54" s="141"/>
      <c r="E54" s="141" t="s">
        <v>142</v>
      </c>
      <c r="F54" s="141"/>
      <c r="G54" s="141"/>
      <c r="H54" s="56"/>
      <c r="I54" s="145">
        <v>80000</v>
      </c>
      <c r="J54" s="145"/>
    </row>
    <row r="55" spans="1:10" x14ac:dyDescent="0.25">
      <c r="A55" s="141" t="s">
        <v>143</v>
      </c>
      <c r="B55" s="141"/>
      <c r="C55" s="141"/>
      <c r="D55" s="141"/>
      <c r="E55" s="141" t="s">
        <v>144</v>
      </c>
      <c r="F55" s="141"/>
      <c r="G55" s="141"/>
      <c r="H55" s="56"/>
      <c r="I55" s="145">
        <v>1920</v>
      </c>
      <c r="J55" s="145"/>
    </row>
    <row r="56" spans="1:10" x14ac:dyDescent="0.25">
      <c r="A56" s="141" t="s">
        <v>145</v>
      </c>
      <c r="B56" s="141"/>
      <c r="C56" s="141"/>
      <c r="D56" s="141"/>
      <c r="E56" s="141" t="s">
        <v>146</v>
      </c>
      <c r="F56" s="141"/>
      <c r="G56" s="141"/>
      <c r="H56" s="56"/>
      <c r="I56" s="153">
        <v>92452.040000000008</v>
      </c>
      <c r="J56" s="153"/>
    </row>
    <row r="57" spans="1:10" x14ac:dyDescent="0.25">
      <c r="A57" s="141" t="s">
        <v>147</v>
      </c>
      <c r="B57" s="141"/>
      <c r="C57" s="141"/>
      <c r="D57" s="141"/>
      <c r="E57" s="141" t="s">
        <v>148</v>
      </c>
      <c r="F57" s="141"/>
      <c r="G57" s="141"/>
      <c r="H57" s="56"/>
      <c r="I57" s="153">
        <v>138678.08000000002</v>
      </c>
      <c r="J57" s="153"/>
    </row>
    <row r="58" spans="1:10" x14ac:dyDescent="0.25">
      <c r="A58" s="141" t="s">
        <v>149</v>
      </c>
      <c r="B58" s="141"/>
      <c r="C58" s="141"/>
      <c r="D58" s="141"/>
      <c r="E58" s="141" t="s">
        <v>150</v>
      </c>
      <c r="F58" s="141"/>
      <c r="G58" s="141"/>
      <c r="H58" s="56"/>
      <c r="I58" s="153">
        <v>46226.020000000004</v>
      </c>
      <c r="J58" s="153"/>
    </row>
    <row r="59" spans="1:10" x14ac:dyDescent="0.25">
      <c r="A59" s="141" t="s">
        <v>151</v>
      </c>
      <c r="B59" s="141"/>
      <c r="C59" s="141"/>
      <c r="D59" s="141"/>
      <c r="E59" s="141" t="s">
        <v>152</v>
      </c>
      <c r="F59" s="141"/>
      <c r="G59" s="141"/>
      <c r="H59" s="56"/>
      <c r="I59" s="153">
        <v>46226.04</v>
      </c>
      <c r="J59" s="153"/>
    </row>
    <row r="60" spans="1:10" x14ac:dyDescent="0.25">
      <c r="A60" s="141" t="s">
        <v>153</v>
      </c>
      <c r="B60" s="141"/>
      <c r="C60" s="141"/>
      <c r="D60" s="141"/>
      <c r="E60" s="141" t="s">
        <v>154</v>
      </c>
      <c r="F60" s="141"/>
      <c r="G60" s="141"/>
      <c r="H60" s="56"/>
      <c r="I60" s="153">
        <v>92452.040000000008</v>
      </c>
      <c r="J60" s="153"/>
    </row>
    <row r="61" spans="1:10" x14ac:dyDescent="0.25">
      <c r="A61" s="141" t="s">
        <v>155</v>
      </c>
      <c r="B61" s="141"/>
      <c r="C61" s="141"/>
      <c r="D61" s="141"/>
      <c r="E61" s="141" t="s">
        <v>156</v>
      </c>
      <c r="F61" s="141"/>
      <c r="G61" s="141"/>
      <c r="H61" s="56"/>
      <c r="I61" s="153">
        <v>46226.020000000004</v>
      </c>
      <c r="J61" s="153"/>
    </row>
    <row r="62" spans="1:10" x14ac:dyDescent="0.25">
      <c r="A62" s="141" t="s">
        <v>157</v>
      </c>
      <c r="B62" s="141"/>
      <c r="C62" s="141"/>
      <c r="D62" s="141"/>
      <c r="E62" s="141" t="s">
        <v>158</v>
      </c>
      <c r="F62" s="141"/>
      <c r="G62" s="141"/>
      <c r="H62" s="56"/>
      <c r="I62" s="145">
        <v>47376.840000000004</v>
      </c>
      <c r="J62" s="145"/>
    </row>
    <row r="63" spans="1:10" x14ac:dyDescent="0.25">
      <c r="A63" s="141" t="s">
        <v>159</v>
      </c>
      <c r="B63" s="141"/>
      <c r="C63" s="141"/>
      <c r="D63" s="141"/>
      <c r="E63" s="141" t="s">
        <v>160</v>
      </c>
      <c r="F63" s="141"/>
      <c r="G63" s="141"/>
      <c r="H63" s="60">
        <v>80484.67</v>
      </c>
      <c r="I63" s="56"/>
      <c r="J63" s="56"/>
    </row>
    <row r="64" spans="1:10" x14ac:dyDescent="0.25">
      <c r="A64" s="141" t="s">
        <v>161</v>
      </c>
      <c r="B64" s="141"/>
      <c r="C64" s="141"/>
      <c r="D64" s="141"/>
      <c r="E64" s="141" t="s">
        <v>162</v>
      </c>
      <c r="F64" s="141"/>
      <c r="G64" s="141"/>
      <c r="H64" s="56"/>
      <c r="I64" s="145">
        <v>211121.02000000002</v>
      </c>
      <c r="J64" s="145"/>
    </row>
    <row r="65" spans="1:10" x14ac:dyDescent="0.25">
      <c r="A65" s="141" t="s">
        <v>163</v>
      </c>
      <c r="B65" s="141"/>
      <c r="C65" s="141"/>
      <c r="D65" s="141"/>
      <c r="E65" s="141" t="s">
        <v>164</v>
      </c>
      <c r="F65" s="141"/>
      <c r="G65" s="141"/>
      <c r="H65" s="56"/>
      <c r="I65" s="145">
        <v>500</v>
      </c>
      <c r="J65" s="145"/>
    </row>
    <row r="66" spans="1:10" x14ac:dyDescent="0.25">
      <c r="A66" s="141" t="s">
        <v>165</v>
      </c>
      <c r="B66" s="141"/>
      <c r="C66" s="141"/>
      <c r="D66" s="141"/>
      <c r="E66" s="141" t="s">
        <v>166</v>
      </c>
      <c r="F66" s="141"/>
      <c r="G66" s="141"/>
      <c r="H66" s="56"/>
      <c r="I66" s="145">
        <v>1875</v>
      </c>
      <c r="J66" s="145"/>
    </row>
    <row r="67" spans="1:10" x14ac:dyDescent="0.25">
      <c r="A67" s="141" t="s">
        <v>167</v>
      </c>
      <c r="B67" s="141"/>
      <c r="C67" s="141"/>
      <c r="D67" s="141"/>
      <c r="E67" s="141" t="s">
        <v>168</v>
      </c>
      <c r="F67" s="141"/>
      <c r="G67" s="141"/>
      <c r="H67" s="56"/>
      <c r="I67" s="145">
        <v>3000</v>
      </c>
      <c r="J67" s="145"/>
    </row>
    <row r="68" spans="1:10" x14ac:dyDescent="0.25">
      <c r="A68" s="141" t="s">
        <v>169</v>
      </c>
      <c r="B68" s="141"/>
      <c r="C68" s="141"/>
      <c r="D68" s="141"/>
      <c r="E68" s="141" t="s">
        <v>41</v>
      </c>
      <c r="F68" s="141"/>
      <c r="G68" s="141"/>
      <c r="H68" s="56"/>
      <c r="I68" s="145">
        <v>10657.11</v>
      </c>
      <c r="J68" s="145"/>
    </row>
    <row r="69" spans="1:10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</row>
    <row r="70" spans="1:10" x14ac:dyDescent="0.25">
      <c r="A70" s="56"/>
      <c r="B70" s="56"/>
      <c r="C70" s="147" t="s">
        <v>170</v>
      </c>
      <c r="D70" s="147"/>
      <c r="E70" s="147"/>
      <c r="F70" s="147"/>
      <c r="G70" s="147"/>
      <c r="H70" s="61">
        <v>50610853.189999998</v>
      </c>
      <c r="I70" s="148">
        <v>2188890.6800000002</v>
      </c>
      <c r="J70" s="148"/>
    </row>
    <row r="71" spans="1:10" x14ac:dyDescent="0.25">
      <c r="A71" s="56"/>
      <c r="B71" s="56"/>
      <c r="C71" s="147" t="s">
        <v>171</v>
      </c>
      <c r="D71" s="147"/>
      <c r="E71" s="147"/>
      <c r="F71" s="147"/>
      <c r="G71" s="147"/>
      <c r="H71" s="56"/>
      <c r="I71" s="149">
        <v>48421962.509999998</v>
      </c>
      <c r="J71" s="149"/>
    </row>
    <row r="72" spans="1:10" x14ac:dyDescent="0.25">
      <c r="A72" s="56"/>
      <c r="B72" s="56"/>
      <c r="C72" s="147" t="s">
        <v>172</v>
      </c>
      <c r="D72" s="147"/>
      <c r="E72" s="147"/>
      <c r="F72" s="147"/>
      <c r="G72" s="147"/>
      <c r="H72" s="62">
        <v>48421962.509999998</v>
      </c>
      <c r="I72" s="56"/>
      <c r="J72" s="56"/>
    </row>
    <row r="73" spans="1:10" x14ac:dyDescent="0.25">
      <c r="A73" s="56"/>
      <c r="B73" s="56"/>
      <c r="C73" s="56"/>
      <c r="D73" s="56"/>
      <c r="E73" s="56"/>
      <c r="F73" s="56"/>
      <c r="G73" s="56"/>
      <c r="H73" s="56"/>
      <c r="I73" s="56"/>
      <c r="J73" s="56"/>
    </row>
    <row r="74" spans="1:10" x14ac:dyDescent="0.25">
      <c r="A74" s="140" t="s">
        <v>173</v>
      </c>
      <c r="B74" s="140"/>
      <c r="C74" s="140"/>
      <c r="D74" s="140"/>
      <c r="E74" s="140"/>
      <c r="F74" s="140"/>
      <c r="G74" s="56"/>
      <c r="H74" s="56"/>
      <c r="I74" s="56"/>
      <c r="J74" s="56"/>
    </row>
    <row r="75" spans="1:10" x14ac:dyDescent="0.25">
      <c r="A75" s="56"/>
      <c r="B75" s="56"/>
      <c r="C75" s="56"/>
      <c r="D75" s="56"/>
      <c r="E75" s="56"/>
      <c r="F75" s="56"/>
      <c r="G75" s="56"/>
      <c r="H75" s="56"/>
      <c r="I75" s="56"/>
      <c r="J75" s="56"/>
    </row>
  </sheetData>
  <mergeCells count="179">
    <mergeCell ref="A64:D64"/>
    <mergeCell ref="E64:G64"/>
    <mergeCell ref="I64:J64"/>
    <mergeCell ref="A65:D65"/>
    <mergeCell ref="E65:G65"/>
    <mergeCell ref="I65:J65"/>
    <mergeCell ref="A61:D61"/>
    <mergeCell ref="E61:G61"/>
    <mergeCell ref="I61:J61"/>
    <mergeCell ref="A62:D62"/>
    <mergeCell ref="E62:G62"/>
    <mergeCell ref="I62:J62"/>
    <mergeCell ref="A59:D59"/>
    <mergeCell ref="E59:G59"/>
    <mergeCell ref="I59:J59"/>
    <mergeCell ref="A60:D60"/>
    <mergeCell ref="E60:G60"/>
    <mergeCell ref="I60:J60"/>
    <mergeCell ref="A57:D57"/>
    <mergeCell ref="E57:G57"/>
    <mergeCell ref="I57:J57"/>
    <mergeCell ref="A58:D58"/>
    <mergeCell ref="E58:G58"/>
    <mergeCell ref="I58:J58"/>
    <mergeCell ref="A55:D55"/>
    <mergeCell ref="E55:G55"/>
    <mergeCell ref="I55:J55"/>
    <mergeCell ref="A56:D56"/>
    <mergeCell ref="E56:G56"/>
    <mergeCell ref="I56:J56"/>
    <mergeCell ref="A53:D53"/>
    <mergeCell ref="E53:G53"/>
    <mergeCell ref="I53:J53"/>
    <mergeCell ref="A54:D54"/>
    <mergeCell ref="E54:G54"/>
    <mergeCell ref="I54:J54"/>
    <mergeCell ref="A51:D51"/>
    <mergeCell ref="E51:G51"/>
    <mergeCell ref="I51:J51"/>
    <mergeCell ref="A52:D52"/>
    <mergeCell ref="E52:G52"/>
    <mergeCell ref="I52:J52"/>
    <mergeCell ref="A43:D43"/>
    <mergeCell ref="E43:G43"/>
    <mergeCell ref="I43:J43"/>
    <mergeCell ref="A49:D49"/>
    <mergeCell ref="E49:G49"/>
    <mergeCell ref="I49:J49"/>
    <mergeCell ref="A50:D50"/>
    <mergeCell ref="E50:G50"/>
    <mergeCell ref="I50:J50"/>
    <mergeCell ref="A46:D46"/>
    <mergeCell ref="E46:G46"/>
    <mergeCell ref="I46:J46"/>
    <mergeCell ref="A47:D47"/>
    <mergeCell ref="E47:G47"/>
    <mergeCell ref="A48:D48"/>
    <mergeCell ref="E48:G48"/>
    <mergeCell ref="I48:J48"/>
    <mergeCell ref="A44:D44"/>
    <mergeCell ref="A31:D31"/>
    <mergeCell ref="E31:G31"/>
    <mergeCell ref="A32:D32"/>
    <mergeCell ref="E32:G32"/>
    <mergeCell ref="A33:D33"/>
    <mergeCell ref="E33:G33"/>
    <mergeCell ref="A40:D40"/>
    <mergeCell ref="E40:G40"/>
    <mergeCell ref="I40:J40"/>
    <mergeCell ref="A34:D34"/>
    <mergeCell ref="E34:G34"/>
    <mergeCell ref="A35:D35"/>
    <mergeCell ref="E35:G35"/>
    <mergeCell ref="A36:D36"/>
    <mergeCell ref="E36:G36"/>
    <mergeCell ref="A37:D37"/>
    <mergeCell ref="E37:G37"/>
    <mergeCell ref="I37:J37"/>
    <mergeCell ref="A38:D38"/>
    <mergeCell ref="A29:D29"/>
    <mergeCell ref="E29:G29"/>
    <mergeCell ref="I29:J29"/>
    <mergeCell ref="A30:D30"/>
    <mergeCell ref="E30:G30"/>
    <mergeCell ref="I30:J30"/>
    <mergeCell ref="A27:D27"/>
    <mergeCell ref="E27:G27"/>
    <mergeCell ref="I27:J27"/>
    <mergeCell ref="A28:D28"/>
    <mergeCell ref="E28:G28"/>
    <mergeCell ref="I28:J28"/>
    <mergeCell ref="A25:D25"/>
    <mergeCell ref="E25:G25"/>
    <mergeCell ref="I25:J25"/>
    <mergeCell ref="A26:D26"/>
    <mergeCell ref="E26:G26"/>
    <mergeCell ref="I26:J26"/>
    <mergeCell ref="A23:D23"/>
    <mergeCell ref="E23:G23"/>
    <mergeCell ref="I23:J23"/>
    <mergeCell ref="A24:D24"/>
    <mergeCell ref="E24:G24"/>
    <mergeCell ref="I24:J24"/>
    <mergeCell ref="A16:D16"/>
    <mergeCell ref="E16:G16"/>
    <mergeCell ref="I16:J16"/>
    <mergeCell ref="A21:D21"/>
    <mergeCell ref="E21:G21"/>
    <mergeCell ref="I21:J21"/>
    <mergeCell ref="A22:D22"/>
    <mergeCell ref="E22:G22"/>
    <mergeCell ref="I22:J22"/>
    <mergeCell ref="A19:D19"/>
    <mergeCell ref="E19:G19"/>
    <mergeCell ref="I19:J19"/>
    <mergeCell ref="A20:D20"/>
    <mergeCell ref="E20:G20"/>
    <mergeCell ref="I20:J20"/>
    <mergeCell ref="A66:D66"/>
    <mergeCell ref="E66:G66"/>
    <mergeCell ref="I66:J66"/>
    <mergeCell ref="A67:D67"/>
    <mergeCell ref="E67:G67"/>
    <mergeCell ref="I67:J67"/>
    <mergeCell ref="A63:D63"/>
    <mergeCell ref="E63:G63"/>
    <mergeCell ref="B10:D10"/>
    <mergeCell ref="E10:J10"/>
    <mergeCell ref="A11:D11"/>
    <mergeCell ref="E11:J11"/>
    <mergeCell ref="A13:D13"/>
    <mergeCell ref="E13:G13"/>
    <mergeCell ref="I13:J13"/>
    <mergeCell ref="A17:D17"/>
    <mergeCell ref="E17:G17"/>
    <mergeCell ref="I17:J17"/>
    <mergeCell ref="A18:D18"/>
    <mergeCell ref="E18:G18"/>
    <mergeCell ref="I18:J18"/>
    <mergeCell ref="A15:D15"/>
    <mergeCell ref="E15:G15"/>
    <mergeCell ref="I15:J15"/>
    <mergeCell ref="C72:G72"/>
    <mergeCell ref="A74:F74"/>
    <mergeCell ref="A68:D68"/>
    <mergeCell ref="E68:G68"/>
    <mergeCell ref="I68:J68"/>
    <mergeCell ref="C70:G70"/>
    <mergeCell ref="I70:J70"/>
    <mergeCell ref="C71:G71"/>
    <mergeCell ref="I71:J71"/>
    <mergeCell ref="E44:G44"/>
    <mergeCell ref="I44:J44"/>
    <mergeCell ref="A45:D45"/>
    <mergeCell ref="E45:G45"/>
    <mergeCell ref="I45:J45"/>
    <mergeCell ref="E38:G38"/>
    <mergeCell ref="A39:D39"/>
    <mergeCell ref="E39:G39"/>
    <mergeCell ref="I39:J39"/>
    <mergeCell ref="A41:D41"/>
    <mergeCell ref="E41:G41"/>
    <mergeCell ref="I41:J41"/>
    <mergeCell ref="A42:D42"/>
    <mergeCell ref="E42:G42"/>
    <mergeCell ref="I42:J42"/>
    <mergeCell ref="B9:D9"/>
    <mergeCell ref="E9:J9"/>
    <mergeCell ref="A1:C1"/>
    <mergeCell ref="D1:I1"/>
    <mergeCell ref="A2:C2"/>
    <mergeCell ref="D2:I2"/>
    <mergeCell ref="A3:C3"/>
    <mergeCell ref="A5:B5"/>
    <mergeCell ref="E5:J5"/>
    <mergeCell ref="A7:D7"/>
    <mergeCell ref="E7:J7"/>
    <mergeCell ref="A8:D8"/>
    <mergeCell ref="E8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FY 19 Budget</vt:lpstr>
      <vt:lpstr>Details By Department</vt:lpstr>
      <vt:lpstr>022818 Orig Details</vt:lpstr>
      <vt:lpstr>LHA and Big CEA</vt:lpstr>
      <vt:lpstr>Trial Balance 10192015</vt:lpstr>
      <vt:lpstr>'FY 19 Budget'!Print_Area</vt:lpstr>
      <vt:lpstr>'LHA and Big CEA'!Print_Area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kanderson</dc:creator>
  <cp:lastModifiedBy>bbrooks</cp:lastModifiedBy>
  <cp:lastPrinted>2018-05-24T13:51:41Z</cp:lastPrinted>
  <dcterms:created xsi:type="dcterms:W3CDTF">2014-10-02T15:12:20Z</dcterms:created>
  <dcterms:modified xsi:type="dcterms:W3CDTF">2018-05-25T19:03:06Z</dcterms:modified>
</cp:coreProperties>
</file>